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AAF1853C-D5CA-4469-8197-D7984CB4A202}" revIDLastSave="0" xr10:uidLastSave="{00000000-0000-0000-0000-000000000000}"/>
  <bookViews>
    <workbookView xr2:uid="{00000000-000D-0000-FFFF-FFFF00000000}" windowHeight="14860" windowWidth="23260" xWindow="-110" yWindow="-110"/>
  </bookViews>
  <sheets>
    <sheet r:id="rId1" name="11．　産業別就業人口及び構成比" sheetId="1"/>
  </sheets>
  <definedNames>
    <definedName hidden="1" localSheetId="0" name="_xlnm._FilterDatabase">'11．　産業別就業人口及び構成比'!$A$2:$AN$51</definedName>
    <definedName localSheetId="0" name="_xlnm.Print_Area">'11．　産業別就業人口及び構成比'!$A$1:$AR$51</definedName>
    <definedName localSheetId="0" name="_xlnm.Print_Titles">'11．　産業別就業人口及び構成比'!$A:$D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0" i="1" l="1"/>
  <c r="AO48" i="1"/>
  <c r="AO46" i="1"/>
  <c r="AO44" i="1"/>
  <c r="AO42" i="1"/>
  <c r="AO40" i="1"/>
  <c r="AO38" i="1"/>
  <c r="AO36" i="1"/>
  <c r="AO34" i="1"/>
  <c r="AO32" i="1"/>
  <c r="AO30" i="1"/>
  <c r="AO28" i="1"/>
  <c r="AO26" i="1"/>
  <c r="AO24" i="1"/>
  <c r="AO22" i="1"/>
  <c r="AO4" i="1"/>
  <c r="AO12" i="1"/>
  <c r="AO18" i="1"/>
  <c r="AO16" i="1"/>
  <c r="AO14" i="1"/>
  <c r="AO10" i="1"/>
  <c r="AO8" i="1"/>
  <c r="AO6" i="1"/>
  <c r="AQ20" i="1"/>
  <c r="AR20" i="1"/>
  <c r="AQ12" i="1"/>
  <c r="AR12" i="1"/>
  <c r="AQ4" i="1"/>
  <c r="AQ3" i="1" s="1"/>
  <c r="AR4" i="1"/>
  <c r="AR3" i="1"/>
  <c r="AR45" i="1" s="1"/>
  <c r="AP20" i="1"/>
  <c r="AP12" i="1"/>
  <c r="AP4" i="1"/>
  <c r="AL20" i="1"/>
  <c r="AL12" i="1"/>
  <c r="AL4" i="1"/>
  <c r="AR51" i="1"/>
  <c r="AN51" i="1"/>
  <c r="AM51" i="1"/>
  <c r="AK51" i="1"/>
  <c r="AN49" i="1"/>
  <c r="AM49" i="1"/>
  <c r="AK49" i="1"/>
  <c r="AN47" i="1"/>
  <c r="AM47" i="1"/>
  <c r="AK47" i="1"/>
  <c r="AN45" i="1"/>
  <c r="AM45" i="1"/>
  <c r="AK45" i="1"/>
  <c r="AN43" i="1"/>
  <c r="AM43" i="1"/>
  <c r="AK43" i="1"/>
  <c r="AN41" i="1"/>
  <c r="AM41" i="1"/>
  <c r="AK41" i="1"/>
  <c r="AN39" i="1"/>
  <c r="AM39" i="1"/>
  <c r="AK39" i="1"/>
  <c r="AN37" i="1"/>
  <c r="AM37" i="1"/>
  <c r="AK37" i="1"/>
  <c r="AN35" i="1"/>
  <c r="AM35" i="1"/>
  <c r="AK35" i="1"/>
  <c r="AN33" i="1"/>
  <c r="AM33" i="1"/>
  <c r="AK33" i="1"/>
  <c r="AN31" i="1"/>
  <c r="AM31" i="1"/>
  <c r="AK31" i="1"/>
  <c r="AN29" i="1"/>
  <c r="AM29" i="1"/>
  <c r="AK29" i="1"/>
  <c r="AN27" i="1"/>
  <c r="AM27" i="1"/>
  <c r="AK27" i="1"/>
  <c r="AN25" i="1"/>
  <c r="AM25" i="1"/>
  <c r="AK25" i="1"/>
  <c r="AN23" i="1"/>
  <c r="AM23" i="1"/>
  <c r="AK23" i="1"/>
  <c r="AN21" i="1"/>
  <c r="AM21" i="1"/>
  <c r="AK21" i="1"/>
  <c r="AN19" i="1"/>
  <c r="AM19" i="1"/>
  <c r="AK19" i="1"/>
  <c r="AN17" i="1"/>
  <c r="AM17" i="1"/>
  <c r="AK17" i="1"/>
  <c r="AN15" i="1"/>
  <c r="AM15" i="1"/>
  <c r="AK15" i="1"/>
  <c r="AN13" i="1"/>
  <c r="AM13" i="1"/>
  <c r="AK13" i="1"/>
  <c r="AN11" i="1"/>
  <c r="AM11" i="1"/>
  <c r="AK11" i="1"/>
  <c r="AN9" i="1"/>
  <c r="AM9" i="1"/>
  <c r="AK9" i="1"/>
  <c r="AK5" i="1"/>
  <c r="AN7" i="1"/>
  <c r="AM7" i="1"/>
  <c r="AK7" i="1"/>
  <c r="AN5" i="1"/>
  <c r="AM5" i="1"/>
  <c r="AJ51" i="1"/>
  <c r="AI51" i="1"/>
  <c r="AH51" i="1"/>
  <c r="AG51" i="1"/>
  <c r="AJ49" i="1"/>
  <c r="AI49" i="1"/>
  <c r="AH49" i="1"/>
  <c r="AG49" i="1"/>
  <c r="AJ47" i="1"/>
  <c r="AI47" i="1"/>
  <c r="AH47" i="1"/>
  <c r="AG47" i="1"/>
  <c r="AJ45" i="1"/>
  <c r="AI45" i="1"/>
  <c r="AH45" i="1"/>
  <c r="AG45" i="1"/>
  <c r="AJ43" i="1"/>
  <c r="AI43" i="1"/>
  <c r="AH43" i="1"/>
  <c r="AG43" i="1"/>
  <c r="AJ41" i="1"/>
  <c r="AI41" i="1"/>
  <c r="AH41" i="1"/>
  <c r="AG41" i="1"/>
  <c r="AJ39" i="1"/>
  <c r="AI39" i="1"/>
  <c r="AH39" i="1"/>
  <c r="AG39" i="1"/>
  <c r="AJ37" i="1"/>
  <c r="AI37" i="1"/>
  <c r="AH37" i="1"/>
  <c r="AG37" i="1"/>
  <c r="AJ35" i="1"/>
  <c r="AI35" i="1"/>
  <c r="AH35" i="1"/>
  <c r="AG35" i="1"/>
  <c r="AJ33" i="1"/>
  <c r="AI33" i="1"/>
  <c r="AH33" i="1"/>
  <c r="AG33" i="1"/>
  <c r="AJ31" i="1"/>
  <c r="AI31" i="1"/>
  <c r="AH31" i="1"/>
  <c r="AG31" i="1"/>
  <c r="AJ29" i="1"/>
  <c r="AI29" i="1"/>
  <c r="AH29" i="1"/>
  <c r="AG29" i="1"/>
  <c r="AJ27" i="1"/>
  <c r="AI27" i="1"/>
  <c r="AH27" i="1"/>
  <c r="AG27" i="1"/>
  <c r="AJ25" i="1"/>
  <c r="AI25" i="1"/>
  <c r="AH25" i="1"/>
  <c r="AG25" i="1"/>
  <c r="AJ23" i="1"/>
  <c r="AI23" i="1"/>
  <c r="AH23" i="1"/>
  <c r="AG23" i="1"/>
  <c r="AJ21" i="1"/>
  <c r="AI21" i="1"/>
  <c r="AH21" i="1"/>
  <c r="AG21" i="1"/>
  <c r="AJ19" i="1"/>
  <c r="AI19" i="1"/>
  <c r="AH19" i="1"/>
  <c r="AG19" i="1"/>
  <c r="AJ17" i="1"/>
  <c r="AI17" i="1"/>
  <c r="AH17" i="1"/>
  <c r="AG17" i="1"/>
  <c r="AJ15" i="1"/>
  <c r="AI15" i="1"/>
  <c r="AH15" i="1"/>
  <c r="AG15" i="1"/>
  <c r="AJ13" i="1"/>
  <c r="AI13" i="1"/>
  <c r="AH13" i="1"/>
  <c r="AG13" i="1"/>
  <c r="AJ11" i="1"/>
  <c r="AI11" i="1"/>
  <c r="AH11" i="1"/>
  <c r="AG11" i="1"/>
  <c r="AJ9" i="1"/>
  <c r="AI9" i="1"/>
  <c r="AH9" i="1"/>
  <c r="AG9" i="1"/>
  <c r="AJ7" i="1"/>
  <c r="AI7" i="1"/>
  <c r="AH7" i="1"/>
  <c r="AG7" i="1"/>
  <c r="AJ5" i="1"/>
  <c r="AI5" i="1"/>
  <c r="AH5" i="1"/>
  <c r="AG5" i="1"/>
  <c r="AH20" i="1"/>
  <c r="AH12" i="1"/>
  <c r="AH4" i="1"/>
  <c r="AC51" i="1"/>
  <c r="AC49" i="1"/>
  <c r="AC47" i="1"/>
  <c r="AC45" i="1"/>
  <c r="AC43" i="1"/>
  <c r="AC41" i="1"/>
  <c r="AC39" i="1"/>
  <c r="AC37" i="1"/>
  <c r="AC35" i="1"/>
  <c r="AC33" i="1"/>
  <c r="AC31" i="1"/>
  <c r="AC29" i="1"/>
  <c r="AC27" i="1"/>
  <c r="AC25" i="1"/>
  <c r="AC23" i="1"/>
  <c r="AC21" i="1"/>
  <c r="AC19" i="1"/>
  <c r="AC17" i="1"/>
  <c r="AC15" i="1"/>
  <c r="AC13" i="1"/>
  <c r="AC11" i="1"/>
  <c r="AC9" i="1"/>
  <c r="AC7" i="1"/>
  <c r="AC5" i="1"/>
  <c r="AE51" i="1"/>
  <c r="AF51" i="1"/>
  <c r="AE49" i="1"/>
  <c r="AF49" i="1"/>
  <c r="AE47" i="1"/>
  <c r="AF47" i="1"/>
  <c r="AE45" i="1"/>
  <c r="AF45" i="1"/>
  <c r="AE43" i="1"/>
  <c r="AF43" i="1"/>
  <c r="AE41" i="1"/>
  <c r="AF41" i="1"/>
  <c r="AE39" i="1"/>
  <c r="AF39" i="1"/>
  <c r="AE37" i="1"/>
  <c r="AF37" i="1"/>
  <c r="AE35" i="1"/>
  <c r="AF35" i="1"/>
  <c r="AE33" i="1"/>
  <c r="AF33" i="1"/>
  <c r="AE31" i="1"/>
  <c r="AF31" i="1"/>
  <c r="AE29" i="1"/>
  <c r="AF29" i="1"/>
  <c r="AE27" i="1"/>
  <c r="AF27" i="1"/>
  <c r="AE25" i="1"/>
  <c r="AF25" i="1"/>
  <c r="AE23" i="1"/>
  <c r="AF23" i="1"/>
  <c r="AE21" i="1"/>
  <c r="AF21" i="1"/>
  <c r="AE19" i="1"/>
  <c r="AF19" i="1"/>
  <c r="AE17" i="1"/>
  <c r="AF17" i="1"/>
  <c r="AE15" i="1"/>
  <c r="AF15" i="1"/>
  <c r="AD15" i="1"/>
  <c r="AE13" i="1"/>
  <c r="AF13" i="1"/>
  <c r="AE11" i="1"/>
  <c r="AF11" i="1"/>
  <c r="AE9" i="1"/>
  <c r="AF9" i="1"/>
  <c r="AF7" i="1"/>
  <c r="AF5" i="1"/>
  <c r="AE7" i="1"/>
  <c r="AE5" i="1"/>
  <c r="AD51" i="1"/>
  <c r="AD49" i="1"/>
  <c r="AD47" i="1"/>
  <c r="AD45" i="1"/>
  <c r="AD43" i="1"/>
  <c r="AD41" i="1"/>
  <c r="AD39" i="1"/>
  <c r="AD37" i="1"/>
  <c r="AD35" i="1"/>
  <c r="AD33" i="1"/>
  <c r="AD31" i="1"/>
  <c r="AD29" i="1"/>
  <c r="AD27" i="1"/>
  <c r="AD25" i="1"/>
  <c r="AD23" i="1"/>
  <c r="AD21" i="1"/>
  <c r="AD19" i="1"/>
  <c r="AD17" i="1"/>
  <c r="AD13" i="1"/>
  <c r="AD11" i="1"/>
  <c r="AD9" i="1"/>
  <c r="AD7" i="1"/>
  <c r="AD5" i="1"/>
  <c r="AD20" i="1"/>
  <c r="AD3" i="1" s="1"/>
  <c r="AD12" i="1"/>
  <c r="AD6" i="1"/>
  <c r="AD4" i="1"/>
  <c r="AO20" i="1" l="1"/>
  <c r="AO3" i="1" s="1"/>
  <c r="AO51" i="1" s="1"/>
  <c r="AQ51" i="1"/>
  <c r="AQ43" i="1"/>
  <c r="AQ35" i="1"/>
  <c r="AQ27" i="1"/>
  <c r="AQ19" i="1"/>
  <c r="AQ11" i="1"/>
  <c r="AR11" i="1"/>
  <c r="AR19" i="1"/>
  <c r="AR27" i="1"/>
  <c r="AR35" i="1"/>
  <c r="AR43" i="1"/>
  <c r="AQ9" i="1"/>
  <c r="AQ17" i="1"/>
  <c r="AQ25" i="1"/>
  <c r="AQ33" i="1"/>
  <c r="AQ41" i="1"/>
  <c r="AQ49" i="1"/>
  <c r="AQ7" i="1"/>
  <c r="AR9" i="1"/>
  <c r="AR17" i="1"/>
  <c r="AR25" i="1"/>
  <c r="AR33" i="1"/>
  <c r="AR41" i="1"/>
  <c r="AR49" i="1"/>
  <c r="AR7" i="1"/>
  <c r="AQ15" i="1"/>
  <c r="AQ23" i="1"/>
  <c r="AQ31" i="1"/>
  <c r="AQ39" i="1"/>
  <c r="AQ47" i="1"/>
  <c r="AQ5" i="1"/>
  <c r="AR15" i="1"/>
  <c r="AR23" i="1"/>
  <c r="AR31" i="1"/>
  <c r="AR39" i="1"/>
  <c r="AR47" i="1"/>
  <c r="AR5" i="1"/>
  <c r="AQ13" i="1"/>
  <c r="AQ21" i="1"/>
  <c r="AQ29" i="1"/>
  <c r="AQ37" i="1"/>
  <c r="AQ45" i="1"/>
  <c r="AR13" i="1"/>
  <c r="AR21" i="1"/>
  <c r="AR29" i="1"/>
  <c r="AR37" i="1"/>
  <c r="AP3" i="1"/>
  <c r="AP5" i="1" s="1"/>
  <c r="AL3" i="1"/>
  <c r="AL5" i="1" s="1"/>
  <c r="AH3" i="1"/>
  <c r="AO33" i="1" l="1"/>
  <c r="AO29" i="1"/>
  <c r="AO25" i="1"/>
  <c r="AO21" i="1"/>
  <c r="AO5" i="1"/>
  <c r="AO27" i="1"/>
  <c r="AO9" i="1"/>
  <c r="AO15" i="1"/>
  <c r="AO17" i="1"/>
  <c r="AO47" i="1"/>
  <c r="AO37" i="1"/>
  <c r="AO7" i="1"/>
  <c r="AO43" i="1"/>
  <c r="AO49" i="1"/>
  <c r="AO13" i="1"/>
  <c r="AO39" i="1"/>
  <c r="AO45" i="1"/>
  <c r="AO11" i="1"/>
  <c r="AO35" i="1"/>
  <c r="AO41" i="1"/>
  <c r="AO31" i="1"/>
  <c r="AO19" i="1"/>
  <c r="AO23" i="1"/>
  <c r="AP21" i="1"/>
  <c r="AP35" i="1"/>
  <c r="AP9" i="1"/>
  <c r="AP45" i="1"/>
  <c r="AP27" i="1"/>
  <c r="AP37" i="1"/>
  <c r="AP29" i="1"/>
  <c r="AP23" i="1"/>
  <c r="AP47" i="1"/>
  <c r="AP39" i="1"/>
  <c r="AP19" i="1"/>
  <c r="AP41" i="1"/>
  <c r="AP33" i="1"/>
  <c r="AP43" i="1"/>
  <c r="AP7" i="1"/>
  <c r="AP15" i="1"/>
  <c r="AP31" i="1"/>
  <c r="AP17" i="1"/>
  <c r="AP11" i="1"/>
  <c r="AP51" i="1"/>
  <c r="AP13" i="1"/>
  <c r="AP49" i="1"/>
  <c r="AP25" i="1"/>
  <c r="AL23" i="1"/>
  <c r="AL17" i="1"/>
  <c r="AL39" i="1"/>
  <c r="AL31" i="1"/>
  <c r="AL25" i="1"/>
  <c r="AL19" i="1"/>
  <c r="AL27" i="1"/>
  <c r="AL33" i="1"/>
  <c r="AL9" i="1"/>
  <c r="AL43" i="1"/>
  <c r="AL49" i="1"/>
  <c r="AL21" i="1"/>
  <c r="AL15" i="1"/>
  <c r="AL7" i="1"/>
  <c r="AL37" i="1"/>
  <c r="AL29" i="1"/>
  <c r="AL35" i="1"/>
  <c r="AL11" i="1"/>
  <c r="AL45" i="1"/>
  <c r="AL51" i="1"/>
  <c r="AL13" i="1"/>
  <c r="AL41" i="1"/>
  <c r="AL47" i="1"/>
</calcChain>
</file>

<file path=xl/sharedStrings.xml><?xml version="1.0" encoding="utf-8"?>
<sst xmlns="http://schemas.openxmlformats.org/spreadsheetml/2006/main" count="149" uniqueCount="69">
  <si>
    <t>昭和４０年</t>
    <rPh sb="0" eb="2">
      <t>ショウワ</t>
    </rPh>
    <rPh sb="4" eb="5">
      <t>ネン</t>
    </rPh>
    <phoneticPr fontId="4"/>
  </si>
  <si>
    <t>昭和４５年</t>
    <rPh sb="0" eb="2">
      <t>ショウワ</t>
    </rPh>
    <rPh sb="4" eb="5">
      <t>ネン</t>
    </rPh>
    <phoneticPr fontId="4"/>
  </si>
  <si>
    <t>昭和５０年</t>
    <rPh sb="0" eb="2">
      <t>ｓ</t>
    </rPh>
    <rPh sb="4" eb="5">
      <t>ネン</t>
    </rPh>
    <phoneticPr fontId="4"/>
  </si>
  <si>
    <t>昭和５５年</t>
    <rPh sb="0" eb="2">
      <t>ｓ</t>
    </rPh>
    <rPh sb="4" eb="5">
      <t>ネン</t>
    </rPh>
    <phoneticPr fontId="4"/>
  </si>
  <si>
    <t>昭和６０年</t>
    <rPh sb="0" eb="2">
      <t>ｓ</t>
    </rPh>
    <rPh sb="4" eb="5">
      <t>ネン</t>
    </rPh>
    <phoneticPr fontId="4"/>
  </si>
  <si>
    <t>平成２年</t>
    <rPh sb="0" eb="2">
      <t>ヘイセイ</t>
    </rPh>
    <rPh sb="3" eb="4">
      <t>ネン</t>
    </rPh>
    <phoneticPr fontId="4"/>
  </si>
  <si>
    <t>平成７年</t>
    <rPh sb="0" eb="2">
      <t>ｈ</t>
    </rPh>
    <rPh sb="3" eb="4">
      <t>ネン</t>
    </rPh>
    <phoneticPr fontId="4"/>
  </si>
  <si>
    <t>平成１２年</t>
    <rPh sb="0" eb="2">
      <t>ｈ</t>
    </rPh>
    <rPh sb="2" eb="5">
      <t>１２ネン</t>
    </rPh>
    <phoneticPr fontId="4"/>
  </si>
  <si>
    <t>平成１７年</t>
    <rPh sb="0" eb="2">
      <t>ｈ</t>
    </rPh>
    <rPh sb="4" eb="5">
      <t>ネン</t>
    </rPh>
    <phoneticPr fontId="4"/>
  </si>
  <si>
    <t>平成２２年</t>
    <rPh sb="0" eb="2">
      <t>ｈ</t>
    </rPh>
    <rPh sb="4" eb="5">
      <t>ネン</t>
    </rPh>
    <phoneticPr fontId="4"/>
  </si>
  <si>
    <t>平成２７年</t>
    <rPh sb="0" eb="2">
      <t>ｈ</t>
    </rPh>
    <rPh sb="4" eb="5">
      <t>ネン</t>
    </rPh>
    <phoneticPr fontId="4"/>
  </si>
  <si>
    <t>石狩町</t>
    <rPh sb="0" eb="2">
      <t>イシカリ</t>
    </rPh>
    <rPh sb="2" eb="3">
      <t>チョウ</t>
    </rPh>
    <phoneticPr fontId="2"/>
  </si>
  <si>
    <t>厚田村</t>
    <rPh sb="0" eb="2">
      <t>ア</t>
    </rPh>
    <rPh sb="2" eb="3">
      <t>ムラ</t>
    </rPh>
    <phoneticPr fontId="2"/>
  </si>
  <si>
    <t>浜益村</t>
    <rPh sb="0" eb="2">
      <t>ｈ</t>
    </rPh>
    <rPh sb="2" eb="3">
      <t>ムラ</t>
    </rPh>
    <phoneticPr fontId="2"/>
  </si>
  <si>
    <t>石狩市</t>
    <rPh sb="0" eb="3">
      <t>イ</t>
    </rPh>
    <phoneticPr fontId="2"/>
  </si>
  <si>
    <t>厚田区</t>
    <rPh sb="0" eb="2">
      <t>ア</t>
    </rPh>
    <rPh sb="2" eb="3">
      <t>ク</t>
    </rPh>
    <phoneticPr fontId="2"/>
  </si>
  <si>
    <t>浜益区</t>
    <rPh sb="0" eb="2">
      <t>ｈ</t>
    </rPh>
    <rPh sb="2" eb="3">
      <t>ク</t>
    </rPh>
    <phoneticPr fontId="2"/>
  </si>
  <si>
    <t>総計</t>
    <rPh sb="0" eb="2">
      <t>ソウケイ</t>
    </rPh>
    <phoneticPr fontId="4"/>
  </si>
  <si>
    <t>就業人口</t>
    <phoneticPr fontId="2"/>
  </si>
  <si>
    <t>第１次産業</t>
    <rPh sb="0" eb="1">
      <t>ダイ</t>
    </rPh>
    <rPh sb="2" eb="3">
      <t>イチジ</t>
    </rPh>
    <rPh sb="3" eb="5">
      <t>サンギョウ</t>
    </rPh>
    <phoneticPr fontId="4"/>
  </si>
  <si>
    <t>小　　　　　　計</t>
    <rPh sb="0" eb="8">
      <t>ショウケイ</t>
    </rPh>
    <phoneticPr fontId="4"/>
  </si>
  <si>
    <t>構成比</t>
    <rPh sb="0" eb="3">
      <t>コウセイヒ</t>
    </rPh>
    <phoneticPr fontId="2"/>
  </si>
  <si>
    <t>A</t>
    <phoneticPr fontId="4"/>
  </si>
  <si>
    <t>農業・林業</t>
    <rPh sb="0" eb="2">
      <t>ノウギョウ</t>
    </rPh>
    <rPh sb="3" eb="5">
      <t>リンギョウ</t>
    </rPh>
    <phoneticPr fontId="4"/>
  </si>
  <si>
    <t>うち農業</t>
    <rPh sb="2" eb="4">
      <t>ノウギョウ</t>
    </rPh>
    <phoneticPr fontId="4"/>
  </si>
  <si>
    <t>B</t>
    <phoneticPr fontId="4"/>
  </si>
  <si>
    <t>漁業・水産養殖業</t>
    <rPh sb="0" eb="2">
      <t>ギョギョウ</t>
    </rPh>
    <rPh sb="3" eb="5">
      <t>スイサン</t>
    </rPh>
    <rPh sb="5" eb="7">
      <t>ヨウショク</t>
    </rPh>
    <rPh sb="7" eb="8">
      <t>ギョウ</t>
    </rPh>
    <phoneticPr fontId="4"/>
  </si>
  <si>
    <t>第２次産業</t>
    <rPh sb="0" eb="5">
      <t>ダイ２ジサンギョウ</t>
    </rPh>
    <phoneticPr fontId="4"/>
  </si>
  <si>
    <t>就業人口</t>
    <phoneticPr fontId="2"/>
  </si>
  <si>
    <t>C</t>
    <phoneticPr fontId="4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</si>
  <si>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</si>
  <si>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D</t>
    <phoneticPr fontId="4"/>
  </si>
  <si>
    <t>建設業</t>
    <rPh sb="0" eb="3">
      <t>ケンセツギョウ</t>
    </rPh>
    <phoneticPr fontId="4"/>
  </si>
  <si>
    <t>E</t>
    <phoneticPr fontId="4"/>
  </si>
  <si>
    <t>製造業</t>
    <rPh sb="0" eb="3">
      <t>セイゾウギョウ</t>
    </rPh>
    <phoneticPr fontId="4"/>
  </si>
  <si>
    <t>第３次産業</t>
    <rPh sb="0" eb="5">
      <t>ダイ３ジサンギョウ</t>
    </rPh>
    <phoneticPr fontId="4"/>
  </si>
  <si>
    <t>F</t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</si>
  <si>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4"/>
  </si>
  <si>
    <t>G</t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</si>
  <si>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</si>
  <si>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H</t>
    <phoneticPr fontId="4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</si>
  <si>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</si>
  <si>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I</t>
    <phoneticPr fontId="4"/>
  </si>
  <si>
    <t>卸売業、小売業</t>
    <rPh sb="0" eb="2">
      <t>オロシウ</t>
    </rPh>
    <rPh sb="2" eb="3">
      <t>ギョウ</t>
    </rPh>
    <rPh sb="4" eb="7">
      <t>コウリギョウ</t>
    </rPh>
    <phoneticPr fontId="4"/>
  </si>
  <si>
    <t>J</t>
    <phoneticPr fontId="4"/>
  </si>
  <si>
    <t>金融業・保険業</t>
    <rPh sb="0" eb="2">
      <t>キンユ</t>
    </rPh>
    <rPh sb="2" eb="3">
      <t>ギョウ</t>
    </rPh>
    <rPh sb="4" eb="6">
      <t>ホケン</t>
    </rPh>
    <rPh sb="6" eb="7">
      <t>ギョウ</t>
    </rPh>
    <phoneticPr fontId="4"/>
  </si>
  <si>
    <t>K</t>
    <phoneticPr fontId="4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</si>
  <si>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</si>
  <si>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L</t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</si>
  <si>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</si>
  <si>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M</t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</si>
  <si>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</si>
  <si>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N</t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</si>
  <si>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</si>
  <si>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O</t>
    <phoneticPr fontId="4"/>
  </si>
  <si>
    <t>教育・学習支援</t>
    <rPh sb="0" eb="2">
      <t>キョウイク</t>
    </rPh>
    <rPh sb="3" eb="5">
      <t>ガクシュウ</t>
    </rPh>
    <rPh sb="5" eb="7">
      <t>シエン</t>
    </rPh>
    <phoneticPr fontId="4"/>
  </si>
  <si>
    <t>P</t>
    <phoneticPr fontId="4"/>
  </si>
  <si>
    <t>医療・福祉</t>
    <rPh sb="0" eb="2">
      <t>イリョウ</t>
    </rPh>
    <rPh sb="3" eb="5">
      <t>フクシ</t>
    </rPh>
    <phoneticPr fontId="4"/>
  </si>
  <si>
    <t>Q</t>
    <phoneticPr fontId="4"/>
  </si>
  <si>
    <t>複合サービス業</t>
    <rPh sb="0" eb="2">
      <t>フクゴウ</t>
    </rPh>
    <rPh sb="6" eb="7">
      <t>ギョウ</t>
    </rPh>
    <phoneticPr fontId="4"/>
  </si>
  <si>
    <t>R</t>
    <phoneticPr fontId="4"/>
  </si>
  <si>
    <t>サービス業（他に分類されない）</t>
    <rPh sb="4" eb="5">
      <t>ギョウ</t>
    </rPh>
    <rPh sb="6" eb="7">
      <t>タ</t>
    </rPh>
    <rPh sb="8" eb="10">
      <t>ブンルイ</t>
    </rPh>
    <phoneticPr fontId="4"/>
  </si>
  <si>
    <t>S</t>
    <phoneticPr fontId="4"/>
  </si>
  <si>
    <t>公務（他に分類されない）</t>
    <rPh sb="0" eb="2">
      <t>コウム</t>
    </rPh>
    <rPh sb="3" eb="4">
      <t>タ</t>
    </rPh>
    <rPh sb="5" eb="7">
      <t>ブンルイ</t>
    </rPh>
    <phoneticPr fontId="4"/>
  </si>
  <si>
    <t>T　分類不能の産業</t>
    <rPh sb="2" eb="4">
      <t>ブンルイ</t>
    </rPh>
    <rPh sb="4" eb="6">
      <t>フノウ</t>
    </rPh>
    <rPh sb="7" eb="9">
      <t>サンギョウ</t>
    </rPh>
    <phoneticPr fontId="4"/>
  </si>
  <si>
    <t>石狩市ＩＣＴ化施策会議関係書</t>
    <rPh sb="0" eb="2">
      <t>イシカリ</t>
    </rPh>
    <rPh sb="2" eb="3">
      <t>シ</t>
    </rPh>
    <rPh sb="6" eb="7">
      <t>カ</t>
    </rPh>
    <rPh sb="7" eb="9">
      <t>セサク</t>
    </rPh>
    <rPh sb="9" eb="11">
      <t>カイギ</t>
    </rPh>
    <rPh sb="11" eb="14">
      <t>カンケイショ</t>
    </rPh>
    <phoneticPr fontId="8"/>
  </si>
  <si>
    <t>令和２年</t>
    <rPh sb="0" eb="2">
      <t>レイワ</t>
    </rPh>
    <rPh sb="3" eb="4">
      <t>ネン</t>
    </rPh>
    <phoneticPr fontId="4"/>
  </si>
  <si>
    <t>石狩市全体</t>
    <rPh sb="0" eb="3">
      <t>イ</t>
    </rPh>
    <rPh sb="3" eb="5">
      <t>ゼンタイ</t>
    </rPh>
    <phoneticPr fontId="2"/>
  </si>
  <si>
    <r>
      <rPr>
        <sz val="7"/>
        <rFont val="ＭＳ 明朝"/>
        <family val="1"/>
        <charset val="128"/>
      </rPr>
      <t>石狩市</t>
    </r>
    <r>
      <rPr>
        <sz val="6"/>
        <rFont val="ＭＳ 明朝"/>
        <family val="1"/>
        <charset val="128"/>
      </rPr>
      <t xml:space="preserve">
(旧石狩市域)</t>
    </r>
    <rPh sb="0" eb="3">
      <t>イシカリシ</t>
    </rPh>
    <rPh sb="5" eb="8">
      <t>キュウイシカリ</t>
    </rPh>
    <rPh sb="8" eb="10">
      <t>シイキ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</si>
</sst>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i/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2" fillId="0" borderId="18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 shrinkToFit="1"/>
    </xf>
    <xf numFmtId="3" fontId="5" fillId="0" borderId="16" xfId="0" applyNumberFormat="1" applyFont="1" applyBorder="1" applyAlignment="1">
      <alignment vertical="center" shrinkToFit="1"/>
    </xf>
    <xf numFmtId="3" fontId="5" fillId="0" borderId="17" xfId="0" applyNumberFormat="1" applyFont="1" applyBorder="1" applyAlignment="1">
      <alignment vertical="center" shrinkToFit="1"/>
    </xf>
    <xf numFmtId="3" fontId="5" fillId="0" borderId="15" xfId="0" applyNumberFormat="1" applyFont="1" applyBorder="1" applyAlignment="1">
      <alignment vertical="center" shrinkToFit="1"/>
    </xf>
    <xf numFmtId="3" fontId="5" fillId="0" borderId="20" xfId="0" applyNumberFormat="1" applyFont="1" applyBorder="1" applyAlignment="1">
      <alignment vertical="center" shrinkToFit="1"/>
    </xf>
    <xf numFmtId="3" fontId="5" fillId="0" borderId="19" xfId="0" applyNumberFormat="1" applyFont="1" applyBorder="1" applyAlignment="1">
      <alignment vertical="center" shrinkToFit="1"/>
    </xf>
    <xf numFmtId="0" fontId="5" fillId="0" borderId="16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2" fillId="0" borderId="21" xfId="0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right" vertical="center" shrinkToFit="1"/>
    </xf>
    <xf numFmtId="3" fontId="5" fillId="0" borderId="25" xfId="0" applyNumberFormat="1" applyFont="1" applyBorder="1" applyAlignment="1">
      <alignment vertical="center" shrinkToFit="1"/>
    </xf>
    <xf numFmtId="3" fontId="5" fillId="0" borderId="26" xfId="0" applyNumberFormat="1" applyFont="1" applyBorder="1" applyAlignment="1">
      <alignment vertical="center" shrinkToFit="1"/>
    </xf>
    <xf numFmtId="3" fontId="5" fillId="0" borderId="27" xfId="0" applyNumberFormat="1" applyFont="1" applyBorder="1" applyAlignment="1">
      <alignment vertical="center" shrinkToFit="1"/>
    </xf>
    <xf numFmtId="3" fontId="5" fillId="0" borderId="28" xfId="0" applyNumberFormat="1" applyFont="1" applyBorder="1" applyAlignment="1">
      <alignment vertical="center" shrinkToFit="1"/>
    </xf>
    <xf numFmtId="3" fontId="5" fillId="0" borderId="24" xfId="0" applyNumberFormat="1" applyFont="1" applyBorder="1" applyAlignment="1">
      <alignment vertical="center" shrinkToFit="1"/>
    </xf>
    <xf numFmtId="0" fontId="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shrinkToFit="1"/>
    </xf>
    <xf numFmtId="0" fontId="5" fillId="0" borderId="34" xfId="0" applyFont="1" applyBorder="1" applyAlignment="1">
      <alignment horizontal="right" shrinkToFit="1"/>
    </xf>
    <xf numFmtId="0" fontId="2" fillId="2" borderId="37" xfId="0" applyFont="1" applyFill="1" applyBorder="1" applyAlignment="1">
      <alignment horizontal="center" vertical="center"/>
    </xf>
    <xf numFmtId="176" fontId="6" fillId="2" borderId="40" xfId="1" applyNumberFormat="1" applyFont="1" applyFill="1" applyBorder="1" applyAlignment="1">
      <alignment horizontal="right" vertical="center" shrinkToFit="1"/>
    </xf>
    <xf numFmtId="176" fontId="6" fillId="2" borderId="41" xfId="1" applyNumberFormat="1" applyFont="1" applyFill="1" applyBorder="1" applyAlignment="1">
      <alignment vertical="center" shrinkToFit="1"/>
    </xf>
    <xf numFmtId="176" fontId="6" fillId="2" borderId="42" xfId="1" applyNumberFormat="1" applyFont="1" applyFill="1" applyBorder="1" applyAlignment="1">
      <alignment vertical="center" shrinkToFit="1"/>
    </xf>
    <xf numFmtId="176" fontId="6" fillId="2" borderId="40" xfId="1" applyNumberFormat="1" applyFont="1" applyFill="1" applyBorder="1" applyAlignment="1">
      <alignment vertical="center" shrinkToFit="1"/>
    </xf>
    <xf numFmtId="176" fontId="6" fillId="2" borderId="43" xfId="1" applyNumberFormat="1" applyFont="1" applyFill="1" applyBorder="1" applyAlignment="1">
      <alignment vertical="center" shrinkToFit="1"/>
    </xf>
    <xf numFmtId="176" fontId="6" fillId="2" borderId="44" xfId="1" applyNumberFormat="1" applyFont="1" applyFill="1" applyBorder="1" applyAlignment="1">
      <alignment vertical="center" shrinkToFit="1"/>
    </xf>
    <xf numFmtId="0" fontId="5" fillId="0" borderId="49" xfId="0" applyFont="1" applyBorder="1" applyAlignment="1">
      <alignment horizontal="right" shrinkToFit="1"/>
    </xf>
    <xf numFmtId="0" fontId="5" fillId="0" borderId="51" xfId="0" applyFont="1" applyBorder="1" applyAlignment="1">
      <alignment horizontal="right" shrinkToFit="1"/>
    </xf>
    <xf numFmtId="0" fontId="2" fillId="2" borderId="52" xfId="0" applyFont="1" applyFill="1" applyBorder="1" applyAlignment="1">
      <alignment horizontal="center" vertical="center"/>
    </xf>
    <xf numFmtId="176" fontId="6" fillId="2" borderId="55" xfId="1" applyNumberFormat="1" applyFont="1" applyFill="1" applyBorder="1" applyAlignment="1">
      <alignment horizontal="right" vertical="center" shrinkToFit="1"/>
    </xf>
    <xf numFmtId="176" fontId="6" fillId="2" borderId="49" xfId="1" applyNumberFormat="1" applyFont="1" applyFill="1" applyBorder="1" applyAlignment="1">
      <alignment vertical="center" shrinkToFit="1"/>
    </xf>
    <xf numFmtId="176" fontId="6" fillId="2" borderId="50" xfId="1" applyNumberFormat="1" applyFont="1" applyFill="1" applyBorder="1" applyAlignment="1">
      <alignment vertical="center" shrinkToFit="1"/>
    </xf>
    <xf numFmtId="176" fontId="6" fillId="2" borderId="55" xfId="1" applyNumberFormat="1" applyFont="1" applyFill="1" applyBorder="1" applyAlignment="1">
      <alignment vertical="center" shrinkToFit="1"/>
    </xf>
    <xf numFmtId="3" fontId="5" fillId="0" borderId="32" xfId="0" applyNumberFormat="1" applyFont="1" applyBorder="1" applyAlignment="1">
      <alignment horizontal="right" vertical="center" shrinkToFit="1"/>
    </xf>
    <xf numFmtId="3" fontId="5" fillId="0" borderId="33" xfId="0" applyNumberFormat="1" applyFont="1" applyBorder="1" applyAlignment="1">
      <alignment vertical="center" shrinkToFit="1"/>
    </xf>
    <xf numFmtId="3" fontId="5" fillId="0" borderId="34" xfId="0" applyNumberFormat="1" applyFont="1" applyBorder="1" applyAlignment="1">
      <alignment vertical="center" shrinkToFit="1"/>
    </xf>
    <xf numFmtId="3" fontId="5" fillId="0" borderId="32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6" xfId="0" applyNumberFormat="1" applyFont="1" applyBorder="1" applyAlignment="1">
      <alignment vertical="center" shrinkToFit="1"/>
    </xf>
    <xf numFmtId="176" fontId="6" fillId="2" borderId="32" xfId="1" applyNumberFormat="1" applyFont="1" applyFill="1" applyBorder="1" applyAlignment="1">
      <alignment horizontal="right" vertical="center" shrinkToFit="1"/>
    </xf>
    <xf numFmtId="176" fontId="6" fillId="2" borderId="33" xfId="1" applyNumberFormat="1" applyFont="1" applyFill="1" applyBorder="1" applyAlignment="1">
      <alignment vertical="center" shrinkToFit="1"/>
    </xf>
    <xf numFmtId="176" fontId="6" fillId="2" borderId="34" xfId="1" applyNumberFormat="1" applyFont="1" applyFill="1" applyBorder="1" applyAlignment="1">
      <alignment vertical="center" shrinkToFit="1"/>
    </xf>
    <xf numFmtId="176" fontId="6" fillId="2" borderId="32" xfId="1" applyNumberFormat="1" applyFont="1" applyFill="1" applyBorder="1" applyAlignment="1">
      <alignment vertical="center" shrinkToFit="1"/>
    </xf>
    <xf numFmtId="176" fontId="6" fillId="2" borderId="35" xfId="1" applyNumberFormat="1" applyFont="1" applyFill="1" applyBorder="1" applyAlignment="1">
      <alignment vertical="center" shrinkToFit="1"/>
    </xf>
    <xf numFmtId="176" fontId="6" fillId="2" borderId="36" xfId="1" applyNumberFormat="1" applyFont="1" applyFill="1" applyBorder="1" applyAlignment="1">
      <alignment vertical="center" shrinkToFit="1"/>
    </xf>
    <xf numFmtId="0" fontId="5" fillId="0" borderId="32" xfId="0" applyFont="1" applyBorder="1" applyAlignment="1"/>
    <xf numFmtId="0" fontId="5" fillId="0" borderId="33" xfId="0" applyFont="1" applyBorder="1" applyAlignment="1"/>
    <xf numFmtId="0" fontId="5" fillId="0" borderId="34" xfId="0" applyFont="1" applyBorder="1" applyAlignment="1"/>
    <xf numFmtId="0" fontId="2" fillId="0" borderId="59" xfId="0" applyFont="1" applyBorder="1" applyAlignment="1">
      <alignment horizontal="center" vertical="center"/>
    </xf>
    <xf numFmtId="3" fontId="5" fillId="0" borderId="60" xfId="0" applyNumberFormat="1" applyFont="1" applyBorder="1" applyAlignment="1">
      <alignment horizontal="right" vertical="center" shrinkToFit="1"/>
    </xf>
    <xf numFmtId="3" fontId="5" fillId="0" borderId="46" xfId="0" applyNumberFormat="1" applyFont="1" applyBorder="1" applyAlignment="1">
      <alignment vertical="center" shrinkToFit="1"/>
    </xf>
    <xf numFmtId="3" fontId="5" fillId="0" borderId="47" xfId="0" applyNumberFormat="1" applyFont="1" applyBorder="1" applyAlignment="1">
      <alignment vertical="center" shrinkToFit="1"/>
    </xf>
    <xf numFmtId="3" fontId="5" fillId="0" borderId="60" xfId="0" applyNumberFormat="1" applyFont="1" applyBorder="1" applyAlignment="1">
      <alignment vertical="center" shrinkToFit="1"/>
    </xf>
    <xf numFmtId="3" fontId="5" fillId="0" borderId="45" xfId="0" applyNumberFormat="1" applyFont="1" applyBorder="1" applyAlignment="1">
      <alignment vertical="center" shrinkToFit="1"/>
    </xf>
    <xf numFmtId="3" fontId="5" fillId="0" borderId="61" xfId="0" applyNumberFormat="1" applyFont="1" applyBorder="1" applyAlignment="1">
      <alignment vertical="center" shrinkToFit="1"/>
    </xf>
    <xf numFmtId="0" fontId="5" fillId="0" borderId="25" xfId="0" applyFont="1" applyBorder="1" applyAlignment="1">
      <alignment horizontal="right" shrinkToFit="1"/>
    </xf>
    <xf numFmtId="0" fontId="5" fillId="0" borderId="26" xfId="0" applyFont="1" applyBorder="1" applyAlignment="1">
      <alignment horizontal="right" shrinkToFi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2" xfId="0" applyBorder="1"/>
    <xf numFmtId="0" fontId="5" fillId="0" borderId="2" xfId="0" applyFont="1" applyFill="1" applyBorder="1" applyAlignment="1">
      <alignment horizontal="right" shrinkToFit="1"/>
    </xf>
    <xf numFmtId="0" fontId="0" fillId="0" borderId="0" xfId="0" applyBorder="1"/>
    <xf numFmtId="0" fontId="5" fillId="0" borderId="0" xfId="0" applyFont="1" applyFill="1" applyBorder="1" applyAlignment="1">
      <alignment horizontal="right" shrinkToFit="1"/>
    </xf>
    <xf numFmtId="38" fontId="5" fillId="0" borderId="24" xfId="2" applyFont="1" applyBorder="1" applyAlignment="1">
      <alignment horizontal="right" shrinkToFit="1"/>
    </xf>
    <xf numFmtId="176" fontId="6" fillId="2" borderId="34" xfId="1" applyNumberFormat="1" applyFont="1" applyFill="1" applyBorder="1" applyAlignment="1">
      <alignment vertical="center" shrinkToFit="1"/>
    </xf>
    <xf numFmtId="176" fontId="6" fillId="2" borderId="33" xfId="1" applyNumberFormat="1" applyFont="1" applyFill="1" applyBorder="1" applyAlignment="1">
      <alignment vertical="center" shrinkToFit="1"/>
    </xf>
    <xf numFmtId="176" fontId="6" fillId="2" borderId="32" xfId="1" applyNumberFormat="1" applyFont="1" applyFill="1" applyBorder="1" applyAlignment="1">
      <alignment vertical="center" shrinkToFit="1"/>
    </xf>
    <xf numFmtId="3" fontId="5" fillId="0" borderId="33" xfId="0" applyNumberFormat="1" applyFont="1" applyBorder="1" applyAlignment="1">
      <alignment vertical="center" shrinkToFit="1"/>
    </xf>
    <xf numFmtId="3" fontId="5" fillId="0" borderId="32" xfId="0" applyNumberFormat="1" applyFont="1" applyBorder="1" applyAlignment="1">
      <alignment vertical="center" shrinkToFit="1"/>
    </xf>
    <xf numFmtId="3" fontId="5" fillId="0" borderId="34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 textRotation="255" shrinkToFit="1"/>
    </xf>
    <xf numFmtId="0" fontId="0" fillId="0" borderId="29" xfId="0" applyBorder="1" applyAlignment="1">
      <alignment horizontal="center" vertical="center" textRotation="255" shrinkToFit="1"/>
    </xf>
    <xf numFmtId="0" fontId="0" fillId="0" borderId="52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0" xfId="0" applyBorder="1" applyAlignment="1">
      <alignment horizontal="center" vertical="center" shrinkToFit="1"/>
    </xf>
    <xf numFmtId="0" fontId="2" fillId="0" borderId="31" xfId="0" applyFont="1" applyBorder="1" applyAlignment="1">
      <alignment horizontal="left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left" vertical="center" shrinkToFi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1" fillId="0" borderId="21" xfId="0" applyFont="1" applyBorder="1" applyAlignment="1">
      <alignment horizontal="center" vertical="center" textRotation="255" shrinkToFit="1"/>
    </xf>
    <xf numFmtId="0" fontId="1" fillId="0" borderId="29" xfId="0" applyFont="1" applyBorder="1" applyAlignment="1">
      <alignment horizontal="center" vertical="center" textRotation="255" shrinkToFit="1"/>
    </xf>
    <xf numFmtId="0" fontId="1" fillId="0" borderId="37" xfId="0" applyFont="1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left" vertical="center" shrinkToFit="1"/>
    </xf>
    <xf numFmtId="3" fontId="5" fillId="0" borderId="32" xfId="0" applyNumberFormat="1" applyFont="1" applyBorder="1" applyAlignment="1">
      <alignment horizontal="right" vertical="center" shrinkToFit="1"/>
    </xf>
    <xf numFmtId="3" fontId="5" fillId="0" borderId="33" xfId="0" applyNumberFormat="1" applyFont="1" applyBorder="1" applyAlignment="1">
      <alignment vertical="center" shrinkToFit="1"/>
    </xf>
    <xf numFmtId="3" fontId="5" fillId="0" borderId="34" xfId="0" applyNumberFormat="1" applyFont="1" applyBorder="1" applyAlignment="1">
      <alignment vertical="center" shrinkToFit="1"/>
    </xf>
    <xf numFmtId="3" fontId="5" fillId="0" borderId="32" xfId="0" applyNumberFormat="1" applyFont="1" applyBorder="1" applyAlignment="1">
      <alignment vertical="center" shrinkToFit="1"/>
    </xf>
    <xf numFmtId="0" fontId="0" fillId="0" borderId="22" xfId="0" applyBorder="1" applyAlignment="1">
      <alignment horizontal="center" vertical="center" textRotation="255" shrinkToFit="1"/>
    </xf>
    <xf numFmtId="0" fontId="0" fillId="0" borderId="30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textRotation="255" shrinkToFit="1"/>
    </xf>
    <xf numFmtId="0" fontId="2" fillId="0" borderId="39" xfId="0" applyFont="1" applyBorder="1" applyAlignment="1">
      <alignment horizontal="left" vertical="center" shrinkToFit="1"/>
    </xf>
    <xf numFmtId="176" fontId="6" fillId="2" borderId="34" xfId="1" applyNumberFormat="1" applyFont="1" applyFill="1" applyBorder="1" applyAlignment="1">
      <alignment vertical="center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6" xfId="0" applyNumberFormat="1" applyFont="1" applyBorder="1" applyAlignment="1">
      <alignment vertical="center" shrinkToFit="1"/>
    </xf>
    <xf numFmtId="176" fontId="6" fillId="2" borderId="32" xfId="1" applyNumberFormat="1" applyFont="1" applyFill="1" applyBorder="1" applyAlignment="1">
      <alignment vertical="center" shrinkToFit="1"/>
    </xf>
    <xf numFmtId="176" fontId="6" fillId="2" borderId="33" xfId="1" applyNumberFormat="1" applyFont="1" applyFill="1" applyBorder="1" applyAlignment="1">
      <alignment vertical="center" shrinkToFit="1"/>
    </xf>
    <xf numFmtId="176" fontId="6" fillId="2" borderId="32" xfId="1" applyNumberFormat="1" applyFont="1" applyFill="1" applyBorder="1" applyAlignment="1">
      <alignment horizontal="right" vertical="center" shrinkToFit="1"/>
    </xf>
    <xf numFmtId="0" fontId="7" fillId="0" borderId="31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38" fontId="5" fillId="0" borderId="15" xfId="2" applyFont="1" applyBorder="1" applyAlignment="1">
      <alignment horizontal="right" vertical="center" shrinkToFit="1"/>
    </xf>
    <xf numFmtId="38" fontId="5" fillId="0" borderId="35" xfId="2" applyFont="1" applyBorder="1" applyAlignment="1">
      <alignment horizontal="right" shrinkToFit="1"/>
    </xf>
    <xf numFmtId="0" fontId="5" fillId="0" borderId="35" xfId="0" applyFont="1" applyBorder="1" applyAlignment="1">
      <alignment horizontal="right" shrinkToFit="1"/>
    </xf>
    <xf numFmtId="38" fontId="5" fillId="0" borderId="27" xfId="2" applyFont="1" applyBorder="1" applyAlignment="1">
      <alignment horizontal="right" shrinkToFit="1"/>
    </xf>
    <xf numFmtId="3" fontId="5" fillId="0" borderId="24" xfId="0" applyNumberFormat="1" applyFont="1" applyBorder="1" applyAlignment="1">
      <alignment shrinkToFit="1"/>
    </xf>
    <xf numFmtId="3" fontId="5" fillId="0" borderId="27" xfId="0" applyNumberFormat="1" applyFont="1" applyBorder="1" applyAlignment="1">
      <alignment shrinkToFit="1"/>
    </xf>
    <xf numFmtId="3" fontId="5" fillId="0" borderId="25" xfId="0" applyNumberFormat="1" applyFont="1" applyBorder="1" applyAlignment="1">
      <alignment shrinkToFit="1"/>
    </xf>
    <xf numFmtId="3" fontId="5" fillId="0" borderId="26" xfId="0" applyNumberFormat="1" applyFont="1" applyBorder="1" applyAlignment="1">
      <alignment shrinkToFit="1"/>
    </xf>
    <xf numFmtId="176" fontId="6" fillId="2" borderId="32" xfId="1" applyNumberFormat="1" applyFont="1" applyFill="1" applyBorder="1" applyAlignment="1">
      <alignment shrinkToFit="1"/>
    </xf>
    <xf numFmtId="176" fontId="6" fillId="2" borderId="33" xfId="1" applyNumberFormat="1" applyFont="1" applyFill="1" applyBorder="1" applyAlignment="1">
      <alignment shrinkToFit="1"/>
    </xf>
    <xf numFmtId="176" fontId="6" fillId="2" borderId="34" xfId="1" applyNumberFormat="1" applyFont="1" applyFill="1" applyBorder="1" applyAlignment="1">
      <alignment shrinkToFit="1"/>
    </xf>
    <xf numFmtId="176" fontId="6" fillId="2" borderId="35" xfId="1" applyNumberFormat="1" applyFont="1" applyFill="1" applyBorder="1" applyAlignment="1">
      <alignment shrinkToFit="1"/>
    </xf>
    <xf numFmtId="3" fontId="5" fillId="0" borderId="32" xfId="0" applyNumberFormat="1" applyFont="1" applyBorder="1" applyAlignment="1">
      <alignment shrinkToFit="1"/>
    </xf>
    <xf numFmtId="3" fontId="5" fillId="0" borderId="33" xfId="0" applyNumberFormat="1" applyFont="1" applyBorder="1" applyAlignment="1">
      <alignment shrinkToFit="1"/>
    </xf>
    <xf numFmtId="3" fontId="5" fillId="0" borderId="34" xfId="0" applyNumberFormat="1" applyFont="1" applyBorder="1" applyAlignment="1">
      <alignment shrinkToFit="1"/>
    </xf>
    <xf numFmtId="3" fontId="5" fillId="0" borderId="35" xfId="0" applyNumberFormat="1" applyFont="1" applyBorder="1" applyAlignment="1">
      <alignment shrinkToFit="1"/>
    </xf>
    <xf numFmtId="176" fontId="6" fillId="2" borderId="40" xfId="1" applyNumberFormat="1" applyFont="1" applyFill="1" applyBorder="1" applyAlignment="1">
      <alignment shrinkToFit="1"/>
    </xf>
    <xf numFmtId="176" fontId="6" fillId="2" borderId="41" xfId="1" applyNumberFormat="1" applyFont="1" applyFill="1" applyBorder="1" applyAlignment="1">
      <alignment shrinkToFit="1"/>
    </xf>
    <xf numFmtId="176" fontId="6" fillId="2" borderId="42" xfId="1" applyNumberFormat="1" applyFont="1" applyFill="1" applyBorder="1" applyAlignment="1">
      <alignment shrinkToFit="1"/>
    </xf>
    <xf numFmtId="176" fontId="6" fillId="2" borderId="43" xfId="1" applyNumberFormat="1" applyFont="1" applyFill="1" applyBorder="1" applyAlignment="1">
      <alignment shrinkToFit="1"/>
    </xf>
    <xf numFmtId="176" fontId="6" fillId="2" borderId="55" xfId="1" applyNumberFormat="1" applyFont="1" applyFill="1" applyBorder="1" applyAlignment="1">
      <alignment shrinkToFit="1"/>
    </xf>
    <xf numFmtId="176" fontId="6" fillId="2" borderId="49" xfId="1" applyNumberFormat="1" applyFont="1" applyFill="1" applyBorder="1" applyAlignment="1">
      <alignment shrinkToFit="1"/>
    </xf>
    <xf numFmtId="176" fontId="6" fillId="2" borderId="50" xfId="1" applyNumberFormat="1" applyFont="1" applyFill="1" applyBorder="1" applyAlignment="1">
      <alignment shrinkToFit="1"/>
    </xf>
    <xf numFmtId="176" fontId="6" fillId="2" borderId="48" xfId="1" applyNumberFormat="1" applyFont="1" applyFill="1" applyBorder="1" applyAlignment="1">
      <alignment shrinkToFit="1"/>
    </xf>
    <xf numFmtId="3" fontId="5" fillId="0" borderId="60" xfId="0" applyNumberFormat="1" applyFont="1" applyBorder="1" applyAlignment="1">
      <alignment shrinkToFit="1"/>
    </xf>
    <xf numFmtId="3" fontId="5" fillId="0" borderId="46" xfId="0" applyNumberFormat="1" applyFont="1" applyBorder="1" applyAlignment="1">
      <alignment shrinkToFit="1"/>
    </xf>
    <xf numFmtId="3" fontId="5" fillId="0" borderId="47" xfId="0" applyNumberFormat="1" applyFont="1" applyBorder="1" applyAlignment="1">
      <alignment shrinkToFit="1"/>
    </xf>
    <xf numFmtId="3" fontId="5" fillId="0" borderId="45" xfId="0" applyNumberFormat="1" applyFont="1" applyBorder="1" applyAlignment="1">
      <alignment shrinkToFit="1"/>
    </xf>
    <xf numFmtId="3" fontId="5" fillId="0" borderId="24" xfId="0" applyNumberFormat="1" applyFont="1" applyBorder="1" applyAlignment="1">
      <alignment horizontal="right" shrinkToFit="1"/>
    </xf>
    <xf numFmtId="3" fontId="5" fillId="0" borderId="27" xfId="0" applyNumberFormat="1" applyFont="1" applyBorder="1" applyAlignment="1">
      <alignment horizontal="right" shrinkToFit="1"/>
    </xf>
    <xf numFmtId="3" fontId="5" fillId="0" borderId="25" xfId="0" applyNumberFormat="1" applyFont="1" applyBorder="1" applyAlignment="1">
      <alignment horizontal="right" shrinkToFit="1"/>
    </xf>
    <xf numFmtId="3" fontId="5" fillId="0" borderId="26" xfId="0" applyNumberFormat="1" applyFont="1" applyBorder="1" applyAlignment="1">
      <alignment horizontal="right" shrinkToFit="1"/>
    </xf>
    <xf numFmtId="176" fontId="6" fillId="2" borderId="32" xfId="1" applyNumberFormat="1" applyFont="1" applyFill="1" applyBorder="1" applyAlignment="1">
      <alignment horizontal="right" shrinkToFit="1"/>
    </xf>
    <xf numFmtId="176" fontId="6" fillId="2" borderId="33" xfId="1" applyNumberFormat="1" applyFont="1" applyFill="1" applyBorder="1" applyAlignment="1">
      <alignment horizontal="right" shrinkToFit="1"/>
    </xf>
    <xf numFmtId="176" fontId="6" fillId="2" borderId="34" xfId="1" applyNumberFormat="1" applyFont="1" applyFill="1" applyBorder="1" applyAlignment="1">
      <alignment horizontal="right" shrinkToFit="1"/>
    </xf>
    <xf numFmtId="176" fontId="6" fillId="2" borderId="35" xfId="1" applyNumberFormat="1" applyFont="1" applyFill="1" applyBorder="1" applyAlignment="1">
      <alignment horizontal="right" shrinkToFit="1"/>
    </xf>
    <xf numFmtId="3" fontId="5" fillId="0" borderId="32" xfId="0" applyNumberFormat="1" applyFont="1" applyBorder="1" applyAlignment="1">
      <alignment horizontal="right" shrinkToFit="1"/>
    </xf>
    <xf numFmtId="3" fontId="5" fillId="0" borderId="33" xfId="0" applyNumberFormat="1" applyFont="1" applyBorder="1" applyAlignment="1">
      <alignment horizontal="right" shrinkToFit="1"/>
    </xf>
    <xf numFmtId="3" fontId="5" fillId="0" borderId="34" xfId="0" applyNumberFormat="1" applyFont="1" applyBorder="1" applyAlignment="1">
      <alignment horizontal="right" shrinkToFit="1"/>
    </xf>
    <xf numFmtId="3" fontId="5" fillId="0" borderId="35" xfId="0" applyNumberFormat="1" applyFont="1" applyBorder="1" applyAlignment="1">
      <alignment horizontal="right" shrinkToFit="1"/>
    </xf>
    <xf numFmtId="176" fontId="6" fillId="2" borderId="40" xfId="1" applyNumberFormat="1" applyFont="1" applyFill="1" applyBorder="1" applyAlignment="1">
      <alignment horizontal="right" shrinkToFit="1"/>
    </xf>
    <xf numFmtId="176" fontId="6" fillId="2" borderId="41" xfId="1" applyNumberFormat="1" applyFont="1" applyFill="1" applyBorder="1" applyAlignment="1">
      <alignment horizontal="right" shrinkToFit="1"/>
    </xf>
    <xf numFmtId="176" fontId="6" fillId="2" borderId="42" xfId="1" applyNumberFormat="1" applyFont="1" applyFill="1" applyBorder="1" applyAlignment="1">
      <alignment horizontal="right" shrinkToFit="1"/>
    </xf>
    <xf numFmtId="176" fontId="6" fillId="2" borderId="43" xfId="1" applyNumberFormat="1" applyFont="1" applyFill="1" applyBorder="1" applyAlignment="1">
      <alignment horizontal="right" shrinkToFit="1"/>
    </xf>
    <xf numFmtId="176" fontId="6" fillId="2" borderId="55" xfId="1" applyNumberFormat="1" applyFont="1" applyFill="1" applyBorder="1" applyAlignment="1">
      <alignment horizontal="right" shrinkToFit="1"/>
    </xf>
    <xf numFmtId="176" fontId="6" fillId="2" borderId="49" xfId="1" applyNumberFormat="1" applyFont="1" applyFill="1" applyBorder="1" applyAlignment="1">
      <alignment horizontal="right" shrinkToFit="1"/>
    </xf>
    <xf numFmtId="176" fontId="6" fillId="2" borderId="50" xfId="1" applyNumberFormat="1" applyFont="1" applyFill="1" applyBorder="1" applyAlignment="1">
      <alignment horizontal="right" shrinkToFit="1"/>
    </xf>
    <xf numFmtId="176" fontId="6" fillId="2" borderId="48" xfId="1" applyNumberFormat="1" applyFont="1" applyFill="1" applyBorder="1" applyAlignment="1">
      <alignment horizontal="right" shrinkToFit="1"/>
    </xf>
    <xf numFmtId="3" fontId="5" fillId="0" borderId="60" xfId="0" applyNumberFormat="1" applyFont="1" applyBorder="1" applyAlignment="1">
      <alignment horizontal="right" shrinkToFit="1"/>
    </xf>
    <xf numFmtId="3" fontId="5" fillId="0" borderId="46" xfId="0" applyNumberFormat="1" applyFont="1" applyBorder="1" applyAlignment="1">
      <alignment horizontal="right" shrinkToFit="1"/>
    </xf>
    <xf numFmtId="3" fontId="5" fillId="0" borderId="47" xfId="0" applyNumberFormat="1" applyFont="1" applyBorder="1" applyAlignment="1">
      <alignment horizontal="right" shrinkToFit="1"/>
    </xf>
    <xf numFmtId="3" fontId="5" fillId="0" borderId="19" xfId="0" applyNumberFormat="1" applyFont="1" applyBorder="1" applyAlignment="1">
      <alignment shrinkToFit="1"/>
    </xf>
    <xf numFmtId="3" fontId="5" fillId="0" borderId="15" xfId="0" applyNumberFormat="1" applyFont="1" applyBorder="1" applyAlignment="1">
      <alignment shrinkToFit="1"/>
    </xf>
    <xf numFmtId="3" fontId="5" fillId="0" borderId="16" xfId="0" applyNumberFormat="1" applyFont="1" applyBorder="1" applyAlignment="1">
      <alignment shrinkToFit="1"/>
    </xf>
    <xf numFmtId="3" fontId="5" fillId="0" borderId="17" xfId="0" applyNumberFormat="1" applyFont="1" applyBorder="1" applyAlignment="1">
      <alignment shrinkToFit="1"/>
    </xf>
    <xf numFmtId="3" fontId="5" fillId="0" borderId="15" xfId="0" applyNumberFormat="1" applyFont="1" applyBorder="1" applyAlignment="1">
      <alignment horizontal="right" vertical="center" shrinkToFit="1"/>
    </xf>
    <xf numFmtId="3" fontId="5" fillId="0" borderId="16" xfId="0" applyNumberFormat="1" applyFont="1" applyBorder="1" applyAlignment="1">
      <alignment horizontal="right" vertical="center" shrinkToFit="1"/>
    </xf>
    <xf numFmtId="3" fontId="5" fillId="0" borderId="17" xfId="0" applyNumberFormat="1" applyFont="1" applyBorder="1" applyAlignment="1">
      <alignment horizontal="right" vertical="center" shrinkToFit="1"/>
    </xf>
    <xf numFmtId="3" fontId="5" fillId="0" borderId="20" xfId="0" applyNumberFormat="1" applyFont="1" applyBorder="1" applyAlignment="1">
      <alignment shrinkToFit="1"/>
    </xf>
    <xf numFmtId="3" fontId="5" fillId="0" borderId="28" xfId="0" applyNumberFormat="1" applyFont="1" applyBorder="1" applyAlignment="1">
      <alignment shrinkToFit="1"/>
    </xf>
    <xf numFmtId="176" fontId="6" fillId="2" borderId="36" xfId="1" applyNumberFormat="1" applyFont="1" applyFill="1" applyBorder="1" applyAlignment="1">
      <alignment shrinkToFit="1"/>
    </xf>
    <xf numFmtId="3" fontId="5" fillId="0" borderId="36" xfId="0" applyNumberFormat="1" applyFont="1" applyBorder="1" applyAlignment="1">
      <alignment shrinkToFit="1"/>
    </xf>
    <xf numFmtId="176" fontId="6" fillId="2" borderId="44" xfId="1" applyNumberFormat="1" applyFont="1" applyFill="1" applyBorder="1" applyAlignment="1">
      <alignment shrinkToFit="1"/>
    </xf>
    <xf numFmtId="176" fontId="6" fillId="2" borderId="56" xfId="1" applyNumberFormat="1" applyFont="1" applyFill="1" applyBorder="1" applyAlignment="1">
      <alignment shrinkToFit="1"/>
    </xf>
    <xf numFmtId="3" fontId="5" fillId="0" borderId="32" xfId="0" applyNumberFormat="1" applyFont="1" applyBorder="1" applyAlignment="1">
      <alignment shrinkToFit="1"/>
    </xf>
    <xf numFmtId="3" fontId="5" fillId="0" borderId="33" xfId="0" applyNumberFormat="1" applyFont="1" applyBorder="1" applyAlignment="1">
      <alignment shrinkToFit="1"/>
    </xf>
    <xf numFmtId="3" fontId="5" fillId="0" borderId="34" xfId="0" applyNumberFormat="1" applyFont="1" applyBorder="1" applyAlignment="1">
      <alignment shrinkToFit="1"/>
    </xf>
    <xf numFmtId="3" fontId="5" fillId="0" borderId="35" xfId="0" applyNumberFormat="1" applyFont="1" applyBorder="1" applyAlignment="1">
      <alignment shrinkToFit="1"/>
    </xf>
    <xf numFmtId="3" fontId="5" fillId="0" borderId="36" xfId="0" applyNumberFormat="1" applyFont="1" applyBorder="1" applyAlignment="1">
      <alignment shrinkToFit="1"/>
    </xf>
    <xf numFmtId="176" fontId="6" fillId="2" borderId="32" xfId="1" applyNumberFormat="1" applyFont="1" applyFill="1" applyBorder="1" applyAlignment="1">
      <alignment shrinkToFit="1"/>
    </xf>
    <xf numFmtId="176" fontId="6" fillId="2" borderId="33" xfId="1" applyNumberFormat="1" applyFont="1" applyFill="1" applyBorder="1" applyAlignment="1">
      <alignment shrinkToFit="1"/>
    </xf>
    <xf numFmtId="176" fontId="6" fillId="2" borderId="34" xfId="1" applyNumberFormat="1" applyFont="1" applyFill="1" applyBorder="1" applyAlignment="1">
      <alignment shrinkToFit="1"/>
    </xf>
    <xf numFmtId="176" fontId="6" fillId="2" borderId="35" xfId="1" applyNumberFormat="1" applyFont="1" applyFill="1" applyBorder="1" applyAlignment="1">
      <alignment shrinkToFit="1"/>
    </xf>
    <xf numFmtId="176" fontId="6" fillId="2" borderId="36" xfId="1" applyNumberFormat="1" applyFont="1" applyFill="1" applyBorder="1" applyAlignment="1">
      <alignment shrinkToFit="1"/>
    </xf>
    <xf numFmtId="3" fontId="5" fillId="0" borderId="61" xfId="0" applyNumberFormat="1" applyFont="1" applyBorder="1" applyAlignment="1">
      <alignment shrinkToFit="1"/>
    </xf>
    <xf numFmtId="176" fontId="6" fillId="2" borderId="33" xfId="1" applyNumberFormat="1" applyFont="1" applyFill="1" applyBorder="1" applyAlignment="1">
      <alignment horizontal="right" vertical="center" shrinkToFit="1"/>
    </xf>
    <xf numFmtId="176" fontId="6" fillId="2" borderId="34" xfId="1" applyNumberFormat="1" applyFont="1" applyFill="1" applyBorder="1" applyAlignment="1">
      <alignment horizontal="right" vertical="center" shrinkToFit="1"/>
    </xf>
    <xf numFmtId="176" fontId="6" fillId="2" borderId="35" xfId="1" applyNumberFormat="1" applyFont="1" applyFill="1" applyBorder="1" applyAlignment="1">
      <alignment horizontal="right" vertical="center" shrinkToFit="1"/>
    </xf>
    <xf numFmtId="176" fontId="6" fillId="2" borderId="36" xfId="1" applyNumberFormat="1" applyFont="1" applyFill="1" applyBorder="1" applyAlignment="1">
      <alignment horizontal="right" vertical="center" shrinkToFit="1"/>
    </xf>
    <xf numFmtId="3" fontId="5" fillId="0" borderId="3" xfId="0" applyNumberFormat="1" applyFont="1" applyBorder="1" applyAlignment="1">
      <alignment horizontal="right" vertical="center" shrinkToFit="1"/>
    </xf>
    <xf numFmtId="3" fontId="5" fillId="0" borderId="62" xfId="0" applyNumberFormat="1" applyFont="1" applyBorder="1" applyAlignment="1">
      <alignment horizontal="right" shrinkToFi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607"/>
  <sheetViews>
    <sheetView tabSelected="1" view="pageBreakPreview" zoomScaleNormal="100" zoomScaleSheetLayoutView="100" workbookViewId="0">
      <pane xSplit="4" ySplit="3" topLeftCell="E4" activePane="bottomRight" state="frozen"/>
      <selection activeCell="E24" sqref="E24"/>
      <selection pane="topRight" activeCell="E24" sqref="E24"/>
      <selection pane="bottomLeft" activeCell="E24" sqref="E24"/>
      <selection pane="bottomRight" activeCell="M8" sqref="M8"/>
    </sheetView>
  </sheetViews>
  <sheetFormatPr defaultRowHeight="13" x14ac:dyDescent="0.2"/>
  <cols>
    <col min="1" max="2" width="2.81640625" customWidth="1"/>
    <col min="3" max="3" width="16" customWidth="1"/>
    <col min="4" max="4" width="6" customWidth="1"/>
    <col min="5" max="5" width="7.26953125" style="60" customWidth="1"/>
    <col min="6" max="22" width="7.26953125" customWidth="1"/>
    <col min="23" max="28" width="6.08984375" customWidth="1"/>
    <col min="29" max="32" width="7.26953125" customWidth="1"/>
    <col min="33" max="44" width="8.1796875" customWidth="1"/>
  </cols>
  <sheetData>
    <row r="1" spans="1:44" ht="18.75" customHeight="1" x14ac:dyDescent="0.2">
      <c r="A1" s="79"/>
      <c r="B1" s="80"/>
      <c r="C1" s="80"/>
      <c r="D1" s="81"/>
      <c r="E1" s="73" t="s">
        <v>0</v>
      </c>
      <c r="F1" s="73"/>
      <c r="G1" s="73"/>
      <c r="H1" s="74" t="s">
        <v>1</v>
      </c>
      <c r="I1" s="73"/>
      <c r="J1" s="75"/>
      <c r="K1" s="76" t="s">
        <v>2</v>
      </c>
      <c r="L1" s="77"/>
      <c r="M1" s="78"/>
      <c r="N1" s="74" t="s">
        <v>3</v>
      </c>
      <c r="O1" s="73"/>
      <c r="P1" s="75"/>
      <c r="Q1" s="76" t="s">
        <v>4</v>
      </c>
      <c r="R1" s="77"/>
      <c r="S1" s="78"/>
      <c r="T1" s="73" t="s">
        <v>5</v>
      </c>
      <c r="U1" s="73"/>
      <c r="V1" s="73"/>
      <c r="W1" s="76" t="s">
        <v>6</v>
      </c>
      <c r="X1" s="77"/>
      <c r="Y1" s="78"/>
      <c r="Z1" s="74" t="s">
        <v>7</v>
      </c>
      <c r="AA1" s="73"/>
      <c r="AB1" s="75"/>
      <c r="AC1" s="73" t="s">
        <v>8</v>
      </c>
      <c r="AD1" s="73"/>
      <c r="AE1" s="73"/>
      <c r="AF1" s="73"/>
      <c r="AG1" s="74" t="s">
        <v>9</v>
      </c>
      <c r="AH1" s="74"/>
      <c r="AI1" s="73"/>
      <c r="AJ1" s="73"/>
      <c r="AK1" s="74" t="s">
        <v>10</v>
      </c>
      <c r="AL1" s="73"/>
      <c r="AM1" s="73"/>
      <c r="AN1" s="73"/>
      <c r="AO1" s="73" t="s">
        <v>66</v>
      </c>
      <c r="AP1" s="73"/>
      <c r="AQ1" s="73"/>
      <c r="AR1" s="73"/>
    </row>
    <row r="2" spans="1:44" ht="18.75" customHeight="1" x14ac:dyDescent="0.2">
      <c r="A2" s="82"/>
      <c r="B2" s="83"/>
      <c r="C2" s="83"/>
      <c r="D2" s="84"/>
      <c r="E2" s="207" t="s">
        <v>11</v>
      </c>
      <c r="F2" s="205" t="s">
        <v>12</v>
      </c>
      <c r="G2" s="206" t="s">
        <v>13</v>
      </c>
      <c r="H2" s="208" t="s">
        <v>11</v>
      </c>
      <c r="I2" s="205" t="s">
        <v>12</v>
      </c>
      <c r="J2" s="209" t="s">
        <v>13</v>
      </c>
      <c r="K2" s="207" t="s">
        <v>11</v>
      </c>
      <c r="L2" s="205" t="s">
        <v>12</v>
      </c>
      <c r="M2" s="206" t="s">
        <v>13</v>
      </c>
      <c r="N2" s="208" t="s">
        <v>11</v>
      </c>
      <c r="O2" s="205" t="s">
        <v>12</v>
      </c>
      <c r="P2" s="209" t="s">
        <v>13</v>
      </c>
      <c r="Q2" s="207" t="s">
        <v>11</v>
      </c>
      <c r="R2" s="205" t="s">
        <v>12</v>
      </c>
      <c r="S2" s="206" t="s">
        <v>13</v>
      </c>
      <c r="T2" s="207" t="s">
        <v>11</v>
      </c>
      <c r="U2" s="205" t="s">
        <v>12</v>
      </c>
      <c r="V2" s="206" t="s">
        <v>13</v>
      </c>
      <c r="W2" s="207" t="s">
        <v>11</v>
      </c>
      <c r="X2" s="205" t="s">
        <v>12</v>
      </c>
      <c r="Y2" s="206" t="s">
        <v>13</v>
      </c>
      <c r="Z2" s="208" t="s">
        <v>14</v>
      </c>
      <c r="AA2" s="205" t="s">
        <v>12</v>
      </c>
      <c r="AB2" s="209" t="s">
        <v>13</v>
      </c>
      <c r="AC2" s="204" t="s">
        <v>67</v>
      </c>
      <c r="AD2" s="122" t="s">
        <v>68</v>
      </c>
      <c r="AE2" s="205" t="s">
        <v>15</v>
      </c>
      <c r="AF2" s="206" t="s">
        <v>16</v>
      </c>
      <c r="AG2" s="204" t="s">
        <v>67</v>
      </c>
      <c r="AH2" s="122" t="s">
        <v>68</v>
      </c>
      <c r="AI2" s="205" t="s">
        <v>15</v>
      </c>
      <c r="AJ2" s="206" t="s">
        <v>16</v>
      </c>
      <c r="AK2" s="204" t="s">
        <v>67</v>
      </c>
      <c r="AL2" s="122" t="s">
        <v>68</v>
      </c>
      <c r="AM2" s="205" t="s">
        <v>15</v>
      </c>
      <c r="AN2" s="206" t="s">
        <v>16</v>
      </c>
      <c r="AO2" s="204" t="s">
        <v>67</v>
      </c>
      <c r="AP2" s="122" t="s">
        <v>68</v>
      </c>
      <c r="AQ2" s="205" t="s">
        <v>15</v>
      </c>
      <c r="AR2" s="206" t="s">
        <v>16</v>
      </c>
    </row>
    <row r="3" spans="1:44" s="10" customFormat="1" ht="15" customHeight="1" x14ac:dyDescent="0.2">
      <c r="A3" s="96" t="s">
        <v>17</v>
      </c>
      <c r="B3" s="97"/>
      <c r="C3" s="97"/>
      <c r="D3" s="1" t="s">
        <v>18</v>
      </c>
      <c r="E3" s="2">
        <v>4139</v>
      </c>
      <c r="F3" s="3">
        <v>2497</v>
      </c>
      <c r="G3" s="4">
        <v>3137</v>
      </c>
      <c r="H3" s="5">
        <v>5178</v>
      </c>
      <c r="I3" s="3">
        <v>2143</v>
      </c>
      <c r="J3" s="6">
        <v>2550</v>
      </c>
      <c r="K3" s="7">
        <v>7154</v>
      </c>
      <c r="L3" s="3">
        <v>1767</v>
      </c>
      <c r="M3" s="4">
        <v>2098</v>
      </c>
      <c r="N3" s="5">
        <v>14007</v>
      </c>
      <c r="O3" s="3">
        <v>1609</v>
      </c>
      <c r="P3" s="6">
        <v>1874</v>
      </c>
      <c r="Q3" s="7">
        <v>17265</v>
      </c>
      <c r="R3" s="3">
        <v>1490</v>
      </c>
      <c r="S3" s="4">
        <v>1611</v>
      </c>
      <c r="T3" s="7">
        <v>20633</v>
      </c>
      <c r="U3" s="3">
        <v>1507</v>
      </c>
      <c r="V3" s="4">
        <v>1283</v>
      </c>
      <c r="W3" s="174">
        <v>24665</v>
      </c>
      <c r="X3" s="176">
        <v>1494</v>
      </c>
      <c r="Y3" s="177">
        <v>1247</v>
      </c>
      <c r="Z3" s="175">
        <v>26111</v>
      </c>
      <c r="AA3" s="176">
        <v>1397</v>
      </c>
      <c r="AB3" s="181">
        <v>1199</v>
      </c>
      <c r="AC3" s="2">
        <v>28314</v>
      </c>
      <c r="AD3" s="178">
        <f>AD4+AD12+AD20+AD50</f>
        <v>26129</v>
      </c>
      <c r="AE3" s="179">
        <v>1315</v>
      </c>
      <c r="AF3" s="180">
        <v>870</v>
      </c>
      <c r="AG3" s="178">
        <v>26518</v>
      </c>
      <c r="AH3" s="178">
        <f>AH4+AH12+AH20+AH50</f>
        <v>24697</v>
      </c>
      <c r="AI3" s="179">
        <v>1103</v>
      </c>
      <c r="AJ3" s="9">
        <v>718</v>
      </c>
      <c r="AK3" s="123">
        <v>26136</v>
      </c>
      <c r="AL3" s="178">
        <f>AL4+AL12+AL20+AL50</f>
        <v>24534</v>
      </c>
      <c r="AM3" s="8">
        <v>985</v>
      </c>
      <c r="AN3" s="9">
        <v>617</v>
      </c>
      <c r="AO3" s="2">
        <f>AO4+AO12+AO20+AO50</f>
        <v>23568</v>
      </c>
      <c r="AP3" s="178">
        <f>AP4+AP12+AP20+AP50</f>
        <v>22346</v>
      </c>
      <c r="AQ3" s="178">
        <f t="shared" ref="AQ3:AR3" si="0">AQ4+AQ12+AQ20+AQ50</f>
        <v>748</v>
      </c>
      <c r="AR3" s="202">
        <f t="shared" si="0"/>
        <v>474</v>
      </c>
    </row>
    <row r="4" spans="1:44" s="10" customFormat="1" ht="15" customHeight="1" x14ac:dyDescent="0.2">
      <c r="A4" s="98" t="s">
        <v>19</v>
      </c>
      <c r="B4" s="88" t="s">
        <v>20</v>
      </c>
      <c r="C4" s="89"/>
      <c r="D4" s="11" t="s">
        <v>18</v>
      </c>
      <c r="E4" s="12">
        <v>2687</v>
      </c>
      <c r="F4" s="13">
        <v>1756</v>
      </c>
      <c r="G4" s="14">
        <v>1442</v>
      </c>
      <c r="H4" s="15">
        <v>2253</v>
      </c>
      <c r="I4" s="13">
        <v>1282</v>
      </c>
      <c r="J4" s="16">
        <v>845</v>
      </c>
      <c r="K4" s="17">
        <v>1213</v>
      </c>
      <c r="L4" s="13">
        <v>870</v>
      </c>
      <c r="M4" s="14">
        <v>597</v>
      </c>
      <c r="N4" s="17">
        <v>1213</v>
      </c>
      <c r="O4" s="13">
        <v>728</v>
      </c>
      <c r="P4" s="14">
        <v>485</v>
      </c>
      <c r="Q4" s="17">
        <v>1223</v>
      </c>
      <c r="R4" s="13">
        <v>681</v>
      </c>
      <c r="S4" s="14">
        <v>514</v>
      </c>
      <c r="T4" s="17">
        <v>1004</v>
      </c>
      <c r="U4" s="13">
        <v>593</v>
      </c>
      <c r="V4" s="14">
        <v>397</v>
      </c>
      <c r="W4" s="127">
        <v>899</v>
      </c>
      <c r="X4" s="129">
        <v>494</v>
      </c>
      <c r="Y4" s="130">
        <v>331</v>
      </c>
      <c r="Z4" s="128">
        <v>878</v>
      </c>
      <c r="AA4" s="129">
        <v>440</v>
      </c>
      <c r="AB4" s="182">
        <v>273</v>
      </c>
      <c r="AC4" s="151">
        <v>1463</v>
      </c>
      <c r="AD4" s="152">
        <f>AD6+AD10</f>
        <v>824</v>
      </c>
      <c r="AE4" s="153">
        <v>416</v>
      </c>
      <c r="AF4" s="154">
        <v>223</v>
      </c>
      <c r="AG4" s="152">
        <v>1400</v>
      </c>
      <c r="AH4" s="152">
        <f>AH6+AH10</f>
        <v>825</v>
      </c>
      <c r="AI4" s="58">
        <v>379</v>
      </c>
      <c r="AJ4" s="59">
        <v>196</v>
      </c>
      <c r="AK4" s="126">
        <v>1258</v>
      </c>
      <c r="AL4" s="152">
        <f>AL6+AL10</f>
        <v>748</v>
      </c>
      <c r="AM4" s="58">
        <v>327</v>
      </c>
      <c r="AN4" s="59">
        <v>183</v>
      </c>
      <c r="AO4" s="151">
        <f>AO6+AO10</f>
        <v>978</v>
      </c>
      <c r="AP4" s="152">
        <f>AP6+AP10</f>
        <v>597</v>
      </c>
      <c r="AQ4" s="152">
        <f t="shared" ref="AQ4:AR4" si="1">AQ6+AQ10</f>
        <v>243</v>
      </c>
      <c r="AR4" s="203">
        <f t="shared" si="1"/>
        <v>138</v>
      </c>
    </row>
    <row r="5" spans="1:44" s="10" customFormat="1" ht="15" customHeight="1" x14ac:dyDescent="0.2">
      <c r="A5" s="99"/>
      <c r="B5" s="90"/>
      <c r="C5" s="91"/>
      <c r="D5" s="18" t="s">
        <v>21</v>
      </c>
      <c r="E5" s="42">
        <v>0.64900000000000002</v>
      </c>
      <c r="F5" s="43">
        <v>0.70299999999999996</v>
      </c>
      <c r="G5" s="44">
        <v>0.46</v>
      </c>
      <c r="H5" s="46">
        <v>0.435</v>
      </c>
      <c r="I5" s="43">
        <v>0.59799999999999998</v>
      </c>
      <c r="J5" s="47">
        <v>0.33100000000000002</v>
      </c>
      <c r="K5" s="45">
        <v>0.17</v>
      </c>
      <c r="L5" s="43">
        <v>0.49199999999999999</v>
      </c>
      <c r="M5" s="44">
        <v>0.28499999999999998</v>
      </c>
      <c r="N5" s="45">
        <v>8.6999999999999994E-2</v>
      </c>
      <c r="O5" s="43">
        <v>0.45200000000000001</v>
      </c>
      <c r="P5" s="44">
        <v>0.25900000000000001</v>
      </c>
      <c r="Q5" s="45">
        <v>7.0999999999999994E-2</v>
      </c>
      <c r="R5" s="43">
        <v>0.45700000000000002</v>
      </c>
      <c r="S5" s="44">
        <v>0.31900000000000001</v>
      </c>
      <c r="T5" s="69">
        <v>4.9000000000000002E-2</v>
      </c>
      <c r="U5" s="68">
        <v>0.39300000000000002</v>
      </c>
      <c r="V5" s="67">
        <v>0.309</v>
      </c>
      <c r="W5" s="131">
        <v>3.5999999999999997E-2</v>
      </c>
      <c r="X5" s="132">
        <v>0.33100000000000002</v>
      </c>
      <c r="Y5" s="133">
        <v>0.26500000000000001</v>
      </c>
      <c r="Z5" s="134">
        <v>3.4000000000000002E-2</v>
      </c>
      <c r="AA5" s="132">
        <v>0.315</v>
      </c>
      <c r="AB5" s="183">
        <v>0.22800000000000001</v>
      </c>
      <c r="AC5" s="155">
        <f>ROUND(AC4/AC3,4)</f>
        <v>5.1700000000000003E-2</v>
      </c>
      <c r="AD5" s="156">
        <f>ROUND(AD4/AD3,4)</f>
        <v>3.15E-2</v>
      </c>
      <c r="AE5" s="156">
        <f>ROUND(AE4/AE3,4)</f>
        <v>0.31630000000000003</v>
      </c>
      <c r="AF5" s="157">
        <f>ROUND(AF4/AF3,4)</f>
        <v>0.25629999999999997</v>
      </c>
      <c r="AG5" s="158">
        <f>ROUND(AG4/AG3,4)</f>
        <v>5.28E-2</v>
      </c>
      <c r="AH5" s="156">
        <f>ROUND(AH4/AH3,4)</f>
        <v>3.3399999999999999E-2</v>
      </c>
      <c r="AI5" s="156">
        <f>ROUND(AI4/AI3,4)</f>
        <v>0.34360000000000002</v>
      </c>
      <c r="AJ5" s="157">
        <f>ROUND(AJ4/AJ3,4)</f>
        <v>0.27300000000000002</v>
      </c>
      <c r="AK5" s="158">
        <f>ROUND(AK4/AK3,4)</f>
        <v>4.8099999999999997E-2</v>
      </c>
      <c r="AL5" s="156">
        <f>ROUND(AL4/AL3,4)</f>
        <v>3.0499999999999999E-2</v>
      </c>
      <c r="AM5" s="156">
        <f>ROUND(AM4/AM3,4)</f>
        <v>0.33200000000000002</v>
      </c>
      <c r="AN5" s="157">
        <f>ROUND(AN4/AN3,4)</f>
        <v>0.29659999999999997</v>
      </c>
      <c r="AO5" s="155">
        <f>ROUND(AO4/AO3,4)</f>
        <v>4.1500000000000002E-2</v>
      </c>
      <c r="AP5" s="156">
        <f>ROUND(AP4/AP3,4)</f>
        <v>2.6700000000000002E-2</v>
      </c>
      <c r="AQ5" s="156">
        <f>ROUND(AQ4/AQ3,4)</f>
        <v>0.32490000000000002</v>
      </c>
      <c r="AR5" s="157">
        <f>ROUND(AR4/AR3,4)</f>
        <v>0.29110000000000003</v>
      </c>
    </row>
    <row r="6" spans="1:44" ht="15" customHeight="1" x14ac:dyDescent="0.2">
      <c r="A6" s="99"/>
      <c r="B6" s="92" t="s">
        <v>22</v>
      </c>
      <c r="C6" s="91" t="s">
        <v>23</v>
      </c>
      <c r="D6" s="19" t="s">
        <v>18</v>
      </c>
      <c r="E6" s="36">
        <v>2556</v>
      </c>
      <c r="F6" s="37">
        <v>1423</v>
      </c>
      <c r="G6" s="38">
        <v>1122</v>
      </c>
      <c r="H6" s="40">
        <v>2142</v>
      </c>
      <c r="I6" s="37">
        <v>1184</v>
      </c>
      <c r="J6" s="41">
        <v>745</v>
      </c>
      <c r="K6" s="39">
        <v>1104</v>
      </c>
      <c r="L6" s="37">
        <v>764</v>
      </c>
      <c r="M6" s="38">
        <v>473</v>
      </c>
      <c r="N6" s="39">
        <v>1111</v>
      </c>
      <c r="O6" s="37">
        <v>590</v>
      </c>
      <c r="P6" s="38">
        <v>360</v>
      </c>
      <c r="Q6" s="39">
        <v>1102</v>
      </c>
      <c r="R6" s="37">
        <v>567</v>
      </c>
      <c r="S6" s="38">
        <v>340</v>
      </c>
      <c r="T6" s="71">
        <v>912</v>
      </c>
      <c r="U6" s="70">
        <v>460</v>
      </c>
      <c r="V6" s="72">
        <v>237</v>
      </c>
      <c r="W6" s="135">
        <v>797</v>
      </c>
      <c r="X6" s="136">
        <v>373</v>
      </c>
      <c r="Y6" s="137">
        <v>192</v>
      </c>
      <c r="Z6" s="138">
        <v>803</v>
      </c>
      <c r="AA6" s="136">
        <v>329</v>
      </c>
      <c r="AB6" s="184">
        <v>148</v>
      </c>
      <c r="AC6" s="159">
        <v>1164</v>
      </c>
      <c r="AD6" s="160">
        <f>732+3</f>
        <v>735</v>
      </c>
      <c r="AE6" s="160">
        <v>311</v>
      </c>
      <c r="AF6" s="161">
        <v>118</v>
      </c>
      <c r="AG6" s="162">
        <v>1148</v>
      </c>
      <c r="AH6" s="160">
        <v>747</v>
      </c>
      <c r="AI6" s="20">
        <v>284</v>
      </c>
      <c r="AJ6" s="21">
        <v>117</v>
      </c>
      <c r="AK6" s="124">
        <v>1037</v>
      </c>
      <c r="AL6" s="160">
        <v>697</v>
      </c>
      <c r="AM6" s="20">
        <v>243</v>
      </c>
      <c r="AN6" s="21">
        <v>97</v>
      </c>
      <c r="AO6" s="159">
        <f>SUM(AP6:AR6)</f>
        <v>826</v>
      </c>
      <c r="AP6" s="160">
        <v>551</v>
      </c>
      <c r="AQ6" s="20">
        <v>199</v>
      </c>
      <c r="AR6" s="21">
        <v>76</v>
      </c>
    </row>
    <row r="7" spans="1:44" ht="15" customHeight="1" x14ac:dyDescent="0.2">
      <c r="A7" s="99"/>
      <c r="B7" s="92"/>
      <c r="C7" s="91"/>
      <c r="D7" s="18" t="s">
        <v>21</v>
      </c>
      <c r="E7" s="42">
        <v>0.61799999999999999</v>
      </c>
      <c r="F7" s="43">
        <v>0.56999999999999995</v>
      </c>
      <c r="G7" s="44">
        <v>0.35799999999999998</v>
      </c>
      <c r="H7" s="46">
        <v>0.41399999999999998</v>
      </c>
      <c r="I7" s="43">
        <v>0.55200000000000005</v>
      </c>
      <c r="J7" s="47">
        <v>0.29199999999999998</v>
      </c>
      <c r="K7" s="45">
        <v>0.154</v>
      </c>
      <c r="L7" s="43">
        <v>0.432</v>
      </c>
      <c r="M7" s="44">
        <v>0.22500000000000001</v>
      </c>
      <c r="N7" s="45">
        <v>7.9000000000000001E-2</v>
      </c>
      <c r="O7" s="43">
        <v>0.36699999999999999</v>
      </c>
      <c r="P7" s="44">
        <v>0.192</v>
      </c>
      <c r="Q7" s="45">
        <v>6.4000000000000001E-2</v>
      </c>
      <c r="R7" s="43">
        <v>0.38100000000000001</v>
      </c>
      <c r="S7" s="44">
        <v>0.21099999999999999</v>
      </c>
      <c r="T7" s="69">
        <v>4.3999999999999997E-2</v>
      </c>
      <c r="U7" s="68">
        <v>0.30499999999999999</v>
      </c>
      <c r="V7" s="67">
        <v>0.185</v>
      </c>
      <c r="W7" s="131">
        <v>3.2000000000000001E-2</v>
      </c>
      <c r="X7" s="132">
        <v>0.25</v>
      </c>
      <c r="Y7" s="133">
        <v>0.154</v>
      </c>
      <c r="Z7" s="134">
        <v>3.1E-2</v>
      </c>
      <c r="AA7" s="132">
        <v>0.23599999999999999</v>
      </c>
      <c r="AB7" s="183">
        <v>0.123</v>
      </c>
      <c r="AC7" s="155">
        <f>ROUND(AC6/AC3,4)</f>
        <v>4.1099999999999998E-2</v>
      </c>
      <c r="AD7" s="156">
        <f>ROUND(AD6/AD3,4)</f>
        <v>2.81E-2</v>
      </c>
      <c r="AE7" s="156">
        <f>ROUND(AE6/AE3,4)</f>
        <v>0.23649999999999999</v>
      </c>
      <c r="AF7" s="157">
        <f>ROUND(AF6/AF3,4)</f>
        <v>0.1356</v>
      </c>
      <c r="AG7" s="158">
        <f>ROUND(AG6/AG3,4)</f>
        <v>4.3299999999999998E-2</v>
      </c>
      <c r="AH7" s="156">
        <f>ROUND(AH6/AH3,4)</f>
        <v>3.0200000000000001E-2</v>
      </c>
      <c r="AI7" s="156">
        <f>ROUND(AI6/AI3,4)</f>
        <v>0.25750000000000001</v>
      </c>
      <c r="AJ7" s="157">
        <f>ROUND(AJ6/AJ3,4)</f>
        <v>0.16300000000000001</v>
      </c>
      <c r="AK7" s="158">
        <f>ROUND(AK6/AK3,4)</f>
        <v>3.9699999999999999E-2</v>
      </c>
      <c r="AL7" s="156">
        <f>ROUND(AL6/AL3,4)</f>
        <v>2.8400000000000002E-2</v>
      </c>
      <c r="AM7" s="156">
        <f>ROUND(AM6/AM3,4)</f>
        <v>0.2467</v>
      </c>
      <c r="AN7" s="157">
        <f>ROUND(AN6/AN3,4)</f>
        <v>0.15720000000000001</v>
      </c>
      <c r="AO7" s="155">
        <f>ROUND(AO6/AO3,4)</f>
        <v>3.5000000000000003E-2</v>
      </c>
      <c r="AP7" s="156">
        <f>ROUND(AP6/AP3,4)</f>
        <v>2.47E-2</v>
      </c>
      <c r="AQ7" s="156">
        <f>ROUND(AQ6/AQ3,4)</f>
        <v>0.26600000000000001</v>
      </c>
      <c r="AR7" s="157">
        <f>ROUND(AR6/AR3,4)</f>
        <v>0.1603</v>
      </c>
    </row>
    <row r="8" spans="1:44" ht="15" customHeight="1" x14ac:dyDescent="0.2">
      <c r="A8" s="99"/>
      <c r="B8" s="92"/>
      <c r="C8" s="91" t="s">
        <v>24</v>
      </c>
      <c r="D8" s="19" t="s">
        <v>18</v>
      </c>
      <c r="E8" s="36">
        <v>2554</v>
      </c>
      <c r="F8" s="37">
        <v>1383</v>
      </c>
      <c r="G8" s="38">
        <v>1080</v>
      </c>
      <c r="H8" s="40">
        <v>2140</v>
      </c>
      <c r="I8" s="37">
        <v>1122</v>
      </c>
      <c r="J8" s="41">
        <v>649</v>
      </c>
      <c r="K8" s="39">
        <v>1104</v>
      </c>
      <c r="L8" s="37">
        <v>692</v>
      </c>
      <c r="M8" s="38">
        <v>403</v>
      </c>
      <c r="N8" s="39">
        <v>1096</v>
      </c>
      <c r="O8" s="37">
        <v>535</v>
      </c>
      <c r="P8" s="38">
        <v>277</v>
      </c>
      <c r="Q8" s="39">
        <v>1089</v>
      </c>
      <c r="R8" s="37">
        <v>528</v>
      </c>
      <c r="S8" s="38">
        <v>315</v>
      </c>
      <c r="T8" s="71">
        <v>899</v>
      </c>
      <c r="U8" s="70">
        <v>433</v>
      </c>
      <c r="V8" s="72">
        <v>221</v>
      </c>
      <c r="W8" s="135">
        <v>793</v>
      </c>
      <c r="X8" s="136">
        <v>351</v>
      </c>
      <c r="Y8" s="137">
        <v>175</v>
      </c>
      <c r="Z8" s="138">
        <v>794</v>
      </c>
      <c r="AA8" s="136">
        <v>304</v>
      </c>
      <c r="AB8" s="184">
        <v>142</v>
      </c>
      <c r="AC8" s="159">
        <v>1139</v>
      </c>
      <c r="AD8" s="160">
        <v>732</v>
      </c>
      <c r="AE8" s="160">
        <v>296</v>
      </c>
      <c r="AF8" s="161">
        <v>111</v>
      </c>
      <c r="AG8" s="162">
        <v>1131</v>
      </c>
      <c r="AH8" s="160">
        <v>740</v>
      </c>
      <c r="AI8" s="20">
        <v>278</v>
      </c>
      <c r="AJ8" s="21">
        <v>113</v>
      </c>
      <c r="AK8" s="124">
        <v>1023</v>
      </c>
      <c r="AL8" s="160">
        <v>691</v>
      </c>
      <c r="AM8" s="20">
        <v>240</v>
      </c>
      <c r="AN8" s="21">
        <v>92</v>
      </c>
      <c r="AO8" s="159">
        <f>SUM(AP8:AR8)</f>
        <v>809</v>
      </c>
      <c r="AP8" s="160">
        <v>542</v>
      </c>
      <c r="AQ8" s="20">
        <v>194</v>
      </c>
      <c r="AR8" s="21">
        <v>73</v>
      </c>
    </row>
    <row r="9" spans="1:44" ht="15" customHeight="1" x14ac:dyDescent="0.2">
      <c r="A9" s="99"/>
      <c r="B9" s="92"/>
      <c r="C9" s="91"/>
      <c r="D9" s="18" t="s">
        <v>21</v>
      </c>
      <c r="E9" s="42">
        <v>0.61699999999999999</v>
      </c>
      <c r="F9" s="43">
        <v>0.55400000000000005</v>
      </c>
      <c r="G9" s="44">
        <v>0.34399999999999997</v>
      </c>
      <c r="H9" s="46">
        <v>0.41299999999999998</v>
      </c>
      <c r="I9" s="43">
        <v>0.52400000000000002</v>
      </c>
      <c r="J9" s="47">
        <v>0.255</v>
      </c>
      <c r="K9" s="45">
        <v>0.154</v>
      </c>
      <c r="L9" s="43">
        <v>0.39200000000000002</v>
      </c>
      <c r="M9" s="44">
        <v>0.192</v>
      </c>
      <c r="N9" s="45">
        <v>7.8E-2</v>
      </c>
      <c r="O9" s="43">
        <v>0.33300000000000002</v>
      </c>
      <c r="P9" s="44">
        <v>0.14799999999999999</v>
      </c>
      <c r="Q9" s="45">
        <v>6.3E-2</v>
      </c>
      <c r="R9" s="43">
        <v>0.35399999999999998</v>
      </c>
      <c r="S9" s="44">
        <v>0.19600000000000001</v>
      </c>
      <c r="T9" s="69">
        <v>4.3999999999999997E-2</v>
      </c>
      <c r="U9" s="68">
        <v>0.28699999999999998</v>
      </c>
      <c r="V9" s="67">
        <v>0.17199999999999999</v>
      </c>
      <c r="W9" s="131">
        <v>3.2000000000000001E-2</v>
      </c>
      <c r="X9" s="132">
        <v>0.23499999999999999</v>
      </c>
      <c r="Y9" s="133">
        <v>0.14000000000000001</v>
      </c>
      <c r="Z9" s="134">
        <v>0.03</v>
      </c>
      <c r="AA9" s="132">
        <v>0.218</v>
      </c>
      <c r="AB9" s="183">
        <v>0.11799999999999999</v>
      </c>
      <c r="AC9" s="155">
        <f>ROUND(AC8/AC3,4)</f>
        <v>4.02E-2</v>
      </c>
      <c r="AD9" s="156">
        <f>ROUND(AD8/AD3,4)</f>
        <v>2.8000000000000001E-2</v>
      </c>
      <c r="AE9" s="156">
        <f t="shared" ref="AE9:AF9" si="2">ROUND(AE8/AE3,4)</f>
        <v>0.22509999999999999</v>
      </c>
      <c r="AF9" s="157">
        <f t="shared" si="2"/>
        <v>0.12759999999999999</v>
      </c>
      <c r="AG9" s="158">
        <f>ROUND(AG8/AG3,4)</f>
        <v>4.2700000000000002E-2</v>
      </c>
      <c r="AH9" s="156">
        <f>ROUND(AH8/AH3,4)</f>
        <v>0.03</v>
      </c>
      <c r="AI9" s="156">
        <f t="shared" ref="AI9" si="3">ROUND(AI8/AI3,4)</f>
        <v>0.252</v>
      </c>
      <c r="AJ9" s="157">
        <f t="shared" ref="AJ9" si="4">ROUND(AJ8/AJ3,4)</f>
        <v>0.15740000000000001</v>
      </c>
      <c r="AK9" s="158">
        <f>ROUND(AK8/AK3,4)</f>
        <v>3.9100000000000003E-2</v>
      </c>
      <c r="AL9" s="156">
        <f>ROUND(AL8/AL3,4)</f>
        <v>2.8199999999999999E-2</v>
      </c>
      <c r="AM9" s="156">
        <f t="shared" ref="AM9" si="5">ROUND(AM8/AM3,4)</f>
        <v>0.2437</v>
      </c>
      <c r="AN9" s="157">
        <f t="shared" ref="AN9" si="6">ROUND(AN8/AN3,4)</f>
        <v>0.14910000000000001</v>
      </c>
      <c r="AO9" s="155">
        <f>ROUND(AO8/AO3,4)</f>
        <v>3.4299999999999997E-2</v>
      </c>
      <c r="AP9" s="156">
        <f>ROUND(AP8/AP3,4)</f>
        <v>2.4299999999999999E-2</v>
      </c>
      <c r="AQ9" s="156">
        <f t="shared" ref="AQ9" si="7">ROUND(AQ8/AQ3,4)</f>
        <v>0.25940000000000002</v>
      </c>
      <c r="AR9" s="157">
        <f t="shared" ref="AR9" si="8">ROUND(AR8/AR3,4)</f>
        <v>0.154</v>
      </c>
    </row>
    <row r="10" spans="1:44" ht="15" customHeight="1" x14ac:dyDescent="0.2">
      <c r="A10" s="99"/>
      <c r="B10" s="92" t="s">
        <v>25</v>
      </c>
      <c r="C10" s="91" t="s">
        <v>26</v>
      </c>
      <c r="D10" s="19" t="s">
        <v>18</v>
      </c>
      <c r="E10" s="36">
        <v>131</v>
      </c>
      <c r="F10" s="37">
        <v>333</v>
      </c>
      <c r="G10" s="38">
        <v>320</v>
      </c>
      <c r="H10" s="39">
        <v>111</v>
      </c>
      <c r="I10" s="37">
        <v>98</v>
      </c>
      <c r="J10" s="38">
        <v>100</v>
      </c>
      <c r="K10" s="39">
        <v>109</v>
      </c>
      <c r="L10" s="37">
        <v>106</v>
      </c>
      <c r="M10" s="38">
        <v>124</v>
      </c>
      <c r="N10" s="39">
        <v>102</v>
      </c>
      <c r="O10" s="37">
        <v>138</v>
      </c>
      <c r="P10" s="38">
        <v>125</v>
      </c>
      <c r="Q10" s="39">
        <v>121</v>
      </c>
      <c r="R10" s="37">
        <v>114</v>
      </c>
      <c r="S10" s="38">
        <v>174</v>
      </c>
      <c r="T10" s="71">
        <v>92</v>
      </c>
      <c r="U10" s="70">
        <v>133</v>
      </c>
      <c r="V10" s="72">
        <v>160</v>
      </c>
      <c r="W10" s="135">
        <v>102</v>
      </c>
      <c r="X10" s="136">
        <v>121</v>
      </c>
      <c r="Y10" s="137">
        <v>139</v>
      </c>
      <c r="Z10" s="138">
        <v>75</v>
      </c>
      <c r="AA10" s="136">
        <v>111</v>
      </c>
      <c r="AB10" s="184">
        <v>125</v>
      </c>
      <c r="AC10" s="159">
        <v>299</v>
      </c>
      <c r="AD10" s="160">
        <v>89</v>
      </c>
      <c r="AE10" s="160">
        <v>105</v>
      </c>
      <c r="AF10" s="161">
        <v>105</v>
      </c>
      <c r="AG10" s="162">
        <v>252</v>
      </c>
      <c r="AH10" s="160">
        <v>78</v>
      </c>
      <c r="AI10" s="20">
        <v>95</v>
      </c>
      <c r="AJ10" s="21">
        <v>79</v>
      </c>
      <c r="AK10" s="125">
        <v>221</v>
      </c>
      <c r="AL10" s="160">
        <v>51</v>
      </c>
      <c r="AM10" s="20">
        <v>84</v>
      </c>
      <c r="AN10" s="21">
        <v>86</v>
      </c>
      <c r="AO10" s="159">
        <f>SUM(AP10:AR10)</f>
        <v>152</v>
      </c>
      <c r="AP10" s="160">
        <v>46</v>
      </c>
      <c r="AQ10" s="20">
        <v>44</v>
      </c>
      <c r="AR10" s="21">
        <v>62</v>
      </c>
    </row>
    <row r="11" spans="1:44" ht="15" customHeight="1" x14ac:dyDescent="0.2">
      <c r="A11" s="100"/>
      <c r="B11" s="101"/>
      <c r="C11" s="102"/>
      <c r="D11" s="22" t="s">
        <v>21</v>
      </c>
      <c r="E11" s="23">
        <v>3.2000000000000001E-2</v>
      </c>
      <c r="F11" s="24">
        <v>0.13300000000000001</v>
      </c>
      <c r="G11" s="25">
        <v>0.10199999999999999</v>
      </c>
      <c r="H11" s="26">
        <v>2.1000000000000001E-2</v>
      </c>
      <c r="I11" s="24">
        <v>4.5999999999999999E-2</v>
      </c>
      <c r="J11" s="25">
        <v>3.9E-2</v>
      </c>
      <c r="K11" s="26">
        <v>1.4999999999999999E-2</v>
      </c>
      <c r="L11" s="24">
        <v>0.06</v>
      </c>
      <c r="M11" s="25">
        <v>5.8999999999999997E-2</v>
      </c>
      <c r="N11" s="26">
        <v>7.0000000000000001E-3</v>
      </c>
      <c r="O11" s="24">
        <v>8.5999999999999993E-2</v>
      </c>
      <c r="P11" s="25">
        <v>6.7000000000000004E-2</v>
      </c>
      <c r="Q11" s="26">
        <v>7.0000000000000001E-3</v>
      </c>
      <c r="R11" s="24">
        <v>7.6999999999999999E-2</v>
      </c>
      <c r="S11" s="25">
        <v>0.108</v>
      </c>
      <c r="T11" s="26">
        <v>4.0000000000000001E-3</v>
      </c>
      <c r="U11" s="24">
        <v>8.7999999999999995E-2</v>
      </c>
      <c r="V11" s="25">
        <v>0.125</v>
      </c>
      <c r="W11" s="139">
        <v>4.0000000000000001E-3</v>
      </c>
      <c r="X11" s="140">
        <v>8.1000000000000003E-2</v>
      </c>
      <c r="Y11" s="141">
        <v>0.111</v>
      </c>
      <c r="Z11" s="142">
        <v>3.0000000000000001E-3</v>
      </c>
      <c r="AA11" s="140">
        <v>7.9000000000000001E-2</v>
      </c>
      <c r="AB11" s="185">
        <v>0.104</v>
      </c>
      <c r="AC11" s="163">
        <f>ROUND(AC10/AC3,4)</f>
        <v>1.06E-2</v>
      </c>
      <c r="AD11" s="164">
        <f>ROUND(AD10/AD3,4)</f>
        <v>3.3999999999999998E-3</v>
      </c>
      <c r="AE11" s="164">
        <f t="shared" ref="AE11:AF11" si="9">ROUND(AE10/AE3,4)</f>
        <v>7.9799999999999996E-2</v>
      </c>
      <c r="AF11" s="165">
        <f t="shared" si="9"/>
        <v>0.1207</v>
      </c>
      <c r="AG11" s="166">
        <f>ROUND(AG10/AG3,4)</f>
        <v>9.4999999999999998E-3</v>
      </c>
      <c r="AH11" s="164">
        <f>ROUND(AH10/AH3,4)</f>
        <v>3.2000000000000002E-3</v>
      </c>
      <c r="AI11" s="164">
        <f t="shared" ref="AI11" si="10">ROUND(AI10/AI3,4)</f>
        <v>8.6099999999999996E-2</v>
      </c>
      <c r="AJ11" s="165">
        <f t="shared" ref="AJ11" si="11">ROUND(AJ10/AJ3,4)</f>
        <v>0.11</v>
      </c>
      <c r="AK11" s="166">
        <f>ROUND(AK10/AK3,4)</f>
        <v>8.5000000000000006E-3</v>
      </c>
      <c r="AL11" s="164">
        <f>ROUND(AL10/AL3,4)</f>
        <v>2.0999999999999999E-3</v>
      </c>
      <c r="AM11" s="164">
        <f t="shared" ref="AM11" si="12">ROUND(AM10/AM3,4)</f>
        <v>8.5300000000000001E-2</v>
      </c>
      <c r="AN11" s="165">
        <f t="shared" ref="AN11" si="13">ROUND(AN10/AN3,4)</f>
        <v>0.1394</v>
      </c>
      <c r="AO11" s="163">
        <f>ROUND(AO10/AO3,4)</f>
        <v>6.4000000000000003E-3</v>
      </c>
      <c r="AP11" s="164">
        <f>ROUND(AP10/AP3,4)</f>
        <v>2.0999999999999999E-3</v>
      </c>
      <c r="AQ11" s="164">
        <f t="shared" ref="AQ11" si="14">ROUND(AQ10/AQ3,4)</f>
        <v>5.8799999999999998E-2</v>
      </c>
      <c r="AR11" s="165">
        <f t="shared" ref="AR11" si="15">ROUND(AR10/AR3,4)</f>
        <v>0.1308</v>
      </c>
    </row>
    <row r="12" spans="1:44" s="10" customFormat="1" ht="15" customHeight="1" x14ac:dyDescent="0.2">
      <c r="A12" s="85" t="s">
        <v>27</v>
      </c>
      <c r="B12" s="88" t="s">
        <v>20</v>
      </c>
      <c r="C12" s="89"/>
      <c r="D12" s="11" t="s">
        <v>28</v>
      </c>
      <c r="E12" s="12">
        <v>496</v>
      </c>
      <c r="F12" s="13">
        <v>325</v>
      </c>
      <c r="G12" s="14">
        <v>1123</v>
      </c>
      <c r="H12" s="17">
        <v>973</v>
      </c>
      <c r="I12" s="13">
        <v>408</v>
      </c>
      <c r="J12" s="14">
        <v>1118</v>
      </c>
      <c r="K12" s="17">
        <v>2065</v>
      </c>
      <c r="L12" s="13">
        <v>340</v>
      </c>
      <c r="M12" s="14">
        <v>940</v>
      </c>
      <c r="N12" s="17">
        <v>3912</v>
      </c>
      <c r="O12" s="13">
        <v>266</v>
      </c>
      <c r="P12" s="14">
        <v>870</v>
      </c>
      <c r="Q12" s="17">
        <v>4644</v>
      </c>
      <c r="R12" s="13">
        <v>223</v>
      </c>
      <c r="S12" s="14">
        <v>571</v>
      </c>
      <c r="T12" s="17">
        <v>6161</v>
      </c>
      <c r="U12" s="13">
        <v>249</v>
      </c>
      <c r="V12" s="14">
        <v>407</v>
      </c>
      <c r="W12" s="127">
        <v>7295</v>
      </c>
      <c r="X12" s="129">
        <v>257</v>
      </c>
      <c r="Y12" s="130">
        <v>412</v>
      </c>
      <c r="Z12" s="128">
        <v>7142</v>
      </c>
      <c r="AA12" s="129">
        <v>271</v>
      </c>
      <c r="AB12" s="182">
        <v>403</v>
      </c>
      <c r="AC12" s="151">
        <v>7105</v>
      </c>
      <c r="AD12" s="153">
        <f>AD14+AD16+AD18</f>
        <v>6664</v>
      </c>
      <c r="AE12" s="153">
        <v>237</v>
      </c>
      <c r="AF12" s="154">
        <v>204</v>
      </c>
      <c r="AG12" s="152">
        <v>6315</v>
      </c>
      <c r="AH12" s="153">
        <f>AH14+AH16+AH18</f>
        <v>5999</v>
      </c>
      <c r="AI12" s="58">
        <v>170</v>
      </c>
      <c r="AJ12" s="59">
        <v>146</v>
      </c>
      <c r="AK12" s="126">
        <v>5889</v>
      </c>
      <c r="AL12" s="153">
        <f>AL14+AL16+AL18</f>
        <v>5637</v>
      </c>
      <c r="AM12" s="58">
        <v>144</v>
      </c>
      <c r="AN12" s="59">
        <v>108</v>
      </c>
      <c r="AO12" s="66">
        <f>AO14+AO16+AO18</f>
        <v>5577</v>
      </c>
      <c r="AP12" s="153">
        <f>AP14+AP16+AP18</f>
        <v>5384</v>
      </c>
      <c r="AQ12" s="153">
        <f t="shared" ref="AQ12:AR12" si="16">AQ14+AQ16+AQ18</f>
        <v>118</v>
      </c>
      <c r="AR12" s="154">
        <f t="shared" si="16"/>
        <v>75</v>
      </c>
    </row>
    <row r="13" spans="1:44" s="10" customFormat="1" ht="15" customHeight="1" x14ac:dyDescent="0.2">
      <c r="A13" s="86"/>
      <c r="B13" s="90"/>
      <c r="C13" s="91"/>
      <c r="D13" s="18" t="s">
        <v>21</v>
      </c>
      <c r="E13" s="42">
        <v>0.12</v>
      </c>
      <c r="F13" s="43">
        <v>0.13</v>
      </c>
      <c r="G13" s="44">
        <v>0.35799999999999998</v>
      </c>
      <c r="H13" s="45">
        <v>0.188</v>
      </c>
      <c r="I13" s="43">
        <v>0.19</v>
      </c>
      <c r="J13" s="44">
        <v>0.438</v>
      </c>
      <c r="K13" s="45">
        <v>0.28899999999999998</v>
      </c>
      <c r="L13" s="43">
        <v>0.192</v>
      </c>
      <c r="M13" s="44">
        <v>0.44800000000000001</v>
      </c>
      <c r="N13" s="45">
        <v>0.27900000000000003</v>
      </c>
      <c r="O13" s="43">
        <v>0.16500000000000001</v>
      </c>
      <c r="P13" s="44">
        <v>0.46400000000000002</v>
      </c>
      <c r="Q13" s="45">
        <v>0.26900000000000002</v>
      </c>
      <c r="R13" s="43">
        <v>0.15</v>
      </c>
      <c r="S13" s="44">
        <v>0.35399999999999998</v>
      </c>
      <c r="T13" s="69">
        <v>0.29899999999999999</v>
      </c>
      <c r="U13" s="68">
        <v>0.16500000000000001</v>
      </c>
      <c r="V13" s="67">
        <v>0.317</v>
      </c>
      <c r="W13" s="131">
        <v>0.29599999999999999</v>
      </c>
      <c r="X13" s="132">
        <v>0.17199999999999999</v>
      </c>
      <c r="Y13" s="133">
        <v>0.33</v>
      </c>
      <c r="Z13" s="134">
        <v>0.27400000000000002</v>
      </c>
      <c r="AA13" s="132">
        <v>0.19400000000000001</v>
      </c>
      <c r="AB13" s="183">
        <v>0.33600000000000002</v>
      </c>
      <c r="AC13" s="155">
        <f>ROUND(AC12/AC3,4)</f>
        <v>0.25090000000000001</v>
      </c>
      <c r="AD13" s="156">
        <f>ROUND(AD12/AD3,4)</f>
        <v>0.255</v>
      </c>
      <c r="AE13" s="156">
        <f t="shared" ref="AE13:AF13" si="17">ROUND(AE12/AE3,4)</f>
        <v>0.1802</v>
      </c>
      <c r="AF13" s="157">
        <f t="shared" si="17"/>
        <v>0.23449999999999999</v>
      </c>
      <c r="AG13" s="158">
        <f>ROUND(AG12/AG3,4)</f>
        <v>0.23810000000000001</v>
      </c>
      <c r="AH13" s="156">
        <f>ROUND(AH12/AH3,4)</f>
        <v>0.2429</v>
      </c>
      <c r="AI13" s="156">
        <f t="shared" ref="AI13" si="18">ROUND(AI12/AI3,4)</f>
        <v>0.15409999999999999</v>
      </c>
      <c r="AJ13" s="157">
        <f t="shared" ref="AJ13" si="19">ROUND(AJ12/AJ3,4)</f>
        <v>0.20330000000000001</v>
      </c>
      <c r="AK13" s="158">
        <f>ROUND(AK12/AK3,4)</f>
        <v>0.2253</v>
      </c>
      <c r="AL13" s="156">
        <f>ROUND(AL12/AL3,4)</f>
        <v>0.2298</v>
      </c>
      <c r="AM13" s="156">
        <f t="shared" ref="AM13" si="20">ROUND(AM12/AM3,4)</f>
        <v>0.1462</v>
      </c>
      <c r="AN13" s="157">
        <f t="shared" ref="AN13" si="21">ROUND(AN12/AN3,4)</f>
        <v>0.17499999999999999</v>
      </c>
      <c r="AO13" s="155">
        <f>ROUND(AO12/AO3,4)</f>
        <v>0.2366</v>
      </c>
      <c r="AP13" s="156">
        <f>ROUND(AP12/AP3,4)</f>
        <v>0.2409</v>
      </c>
      <c r="AQ13" s="156">
        <f t="shared" ref="AQ13" si="22">ROUND(AQ12/AQ3,4)</f>
        <v>0.1578</v>
      </c>
      <c r="AR13" s="157">
        <f t="shared" ref="AR13" si="23">ROUND(AR12/AR3,4)</f>
        <v>0.15820000000000001</v>
      </c>
    </row>
    <row r="14" spans="1:44" ht="15" customHeight="1" x14ac:dyDescent="0.2">
      <c r="A14" s="86"/>
      <c r="B14" s="92" t="s">
        <v>29</v>
      </c>
      <c r="C14" s="93" t="s">
        <v>30</v>
      </c>
      <c r="D14" s="19" t="s">
        <v>18</v>
      </c>
      <c r="E14" s="36">
        <v>5</v>
      </c>
      <c r="F14" s="37">
        <v>3</v>
      </c>
      <c r="G14" s="38">
        <v>14</v>
      </c>
      <c r="H14" s="39">
        <v>13</v>
      </c>
      <c r="I14" s="37">
        <v>5</v>
      </c>
      <c r="J14" s="38">
        <v>3</v>
      </c>
      <c r="K14" s="39">
        <v>3</v>
      </c>
      <c r="L14" s="37">
        <v>0</v>
      </c>
      <c r="M14" s="38">
        <v>6</v>
      </c>
      <c r="N14" s="39">
        <v>9</v>
      </c>
      <c r="O14" s="37">
        <v>0</v>
      </c>
      <c r="P14" s="38">
        <v>20</v>
      </c>
      <c r="Q14" s="39">
        <v>8</v>
      </c>
      <c r="R14" s="37">
        <v>0</v>
      </c>
      <c r="S14" s="38">
        <v>4</v>
      </c>
      <c r="T14" s="71">
        <v>10</v>
      </c>
      <c r="U14" s="70">
        <v>4</v>
      </c>
      <c r="V14" s="72">
        <v>3</v>
      </c>
      <c r="W14" s="135">
        <v>23</v>
      </c>
      <c r="X14" s="136">
        <v>0</v>
      </c>
      <c r="Y14" s="137">
        <v>12</v>
      </c>
      <c r="Z14" s="138">
        <v>15</v>
      </c>
      <c r="AA14" s="136">
        <v>2</v>
      </c>
      <c r="AB14" s="184">
        <v>12</v>
      </c>
      <c r="AC14" s="159">
        <v>19</v>
      </c>
      <c r="AD14" s="160">
        <v>9</v>
      </c>
      <c r="AE14" s="160">
        <v>5</v>
      </c>
      <c r="AF14" s="161">
        <v>5</v>
      </c>
      <c r="AG14" s="162">
        <v>16</v>
      </c>
      <c r="AH14" s="160">
        <v>11</v>
      </c>
      <c r="AI14" s="20">
        <v>3</v>
      </c>
      <c r="AJ14" s="21">
        <v>2</v>
      </c>
      <c r="AK14" s="125">
        <v>14</v>
      </c>
      <c r="AL14" s="160">
        <v>7</v>
      </c>
      <c r="AM14" s="20">
        <v>4</v>
      </c>
      <c r="AN14" s="21">
        <v>3</v>
      </c>
      <c r="AO14" s="159">
        <f>SUM(AP14:AR14)</f>
        <v>14</v>
      </c>
      <c r="AP14" s="160">
        <v>9</v>
      </c>
      <c r="AQ14" s="29">
        <v>0</v>
      </c>
      <c r="AR14" s="21">
        <v>5</v>
      </c>
    </row>
    <row r="15" spans="1:44" ht="15" customHeight="1" x14ac:dyDescent="0.2">
      <c r="A15" s="86"/>
      <c r="B15" s="92"/>
      <c r="C15" s="93"/>
      <c r="D15" s="18" t="s">
        <v>21</v>
      </c>
      <c r="E15" s="42">
        <v>1E-3</v>
      </c>
      <c r="F15" s="43">
        <v>1E-3</v>
      </c>
      <c r="G15" s="44">
        <v>4.0000000000000001E-3</v>
      </c>
      <c r="H15" s="45">
        <v>3.0000000000000001E-3</v>
      </c>
      <c r="I15" s="43">
        <v>2E-3</v>
      </c>
      <c r="J15" s="44">
        <v>1E-3</v>
      </c>
      <c r="K15" s="45">
        <v>0</v>
      </c>
      <c r="L15" s="43">
        <v>0</v>
      </c>
      <c r="M15" s="44">
        <v>3.0000000000000001E-3</v>
      </c>
      <c r="N15" s="45">
        <v>1E-3</v>
      </c>
      <c r="O15" s="43">
        <v>0</v>
      </c>
      <c r="P15" s="44">
        <v>1.0999999999999999E-2</v>
      </c>
      <c r="Q15" s="45">
        <v>0</v>
      </c>
      <c r="R15" s="43">
        <v>0</v>
      </c>
      <c r="S15" s="44">
        <v>2E-3</v>
      </c>
      <c r="T15" s="69">
        <v>0</v>
      </c>
      <c r="U15" s="68">
        <v>3.0000000000000001E-3</v>
      </c>
      <c r="V15" s="67">
        <v>2E-3</v>
      </c>
      <c r="W15" s="131">
        <v>1E-3</v>
      </c>
      <c r="X15" s="132">
        <v>0</v>
      </c>
      <c r="Y15" s="133">
        <v>0.01</v>
      </c>
      <c r="Z15" s="134">
        <v>1E-3</v>
      </c>
      <c r="AA15" s="132">
        <v>1E-3</v>
      </c>
      <c r="AB15" s="183">
        <v>0.01</v>
      </c>
      <c r="AC15" s="155">
        <f>ROUND(AC14/AC3,4)</f>
        <v>6.9999999999999999E-4</v>
      </c>
      <c r="AD15" s="156">
        <f>ROUND(AD14/AD3,4)</f>
        <v>2.9999999999999997E-4</v>
      </c>
      <c r="AE15" s="156">
        <f t="shared" ref="AE15:AF15" si="24">ROUND(AE14/AE3,4)</f>
        <v>3.8E-3</v>
      </c>
      <c r="AF15" s="157">
        <f t="shared" si="24"/>
        <v>5.7000000000000002E-3</v>
      </c>
      <c r="AG15" s="158">
        <f>ROUND(AG14/AG3,4)</f>
        <v>5.9999999999999995E-4</v>
      </c>
      <c r="AH15" s="156">
        <f>ROUND(AH14/AH3,4)</f>
        <v>4.0000000000000002E-4</v>
      </c>
      <c r="AI15" s="156">
        <f t="shared" ref="AI15" si="25">ROUND(AI14/AI3,4)</f>
        <v>2.7000000000000001E-3</v>
      </c>
      <c r="AJ15" s="157">
        <f t="shared" ref="AJ15" si="26">ROUND(AJ14/AJ3,4)</f>
        <v>2.8E-3</v>
      </c>
      <c r="AK15" s="158">
        <f>ROUND(AK14/AK3,4)</f>
        <v>5.0000000000000001E-4</v>
      </c>
      <c r="AL15" s="156">
        <f>ROUND(AL14/AL3,4)</f>
        <v>2.9999999999999997E-4</v>
      </c>
      <c r="AM15" s="156">
        <f t="shared" ref="AM15" si="27">ROUND(AM14/AM3,4)</f>
        <v>4.1000000000000003E-3</v>
      </c>
      <c r="AN15" s="157">
        <f t="shared" ref="AN15" si="28">ROUND(AN14/AN3,4)</f>
        <v>4.8999999999999998E-3</v>
      </c>
      <c r="AO15" s="155">
        <f>ROUND(AO14/AO3,4)</f>
        <v>5.9999999999999995E-4</v>
      </c>
      <c r="AP15" s="156">
        <f>ROUND(AP14/AP3,4)</f>
        <v>4.0000000000000002E-4</v>
      </c>
      <c r="AQ15" s="156">
        <f t="shared" ref="AQ15" si="29">ROUND(AQ14/AQ3,4)</f>
        <v>0</v>
      </c>
      <c r="AR15" s="157">
        <f t="shared" ref="AR15" si="30">ROUND(AR14/AR3,4)</f>
        <v>1.0500000000000001E-2</v>
      </c>
    </row>
    <row r="16" spans="1:44" ht="15" customHeight="1" x14ac:dyDescent="0.2">
      <c r="A16" s="86"/>
      <c r="B16" s="92" t="s">
        <v>31</v>
      </c>
      <c r="C16" s="91" t="s">
        <v>32</v>
      </c>
      <c r="D16" s="19" t="s">
        <v>18</v>
      </c>
      <c r="E16" s="36">
        <v>347</v>
      </c>
      <c r="F16" s="37">
        <v>283</v>
      </c>
      <c r="G16" s="38">
        <v>921</v>
      </c>
      <c r="H16" s="39">
        <v>536</v>
      </c>
      <c r="I16" s="37">
        <v>381</v>
      </c>
      <c r="J16" s="38">
        <v>1042</v>
      </c>
      <c r="K16" s="39">
        <v>1299</v>
      </c>
      <c r="L16" s="37">
        <v>311</v>
      </c>
      <c r="M16" s="38">
        <v>837</v>
      </c>
      <c r="N16" s="39">
        <v>2597</v>
      </c>
      <c r="O16" s="37">
        <v>261</v>
      </c>
      <c r="P16" s="38">
        <v>748</v>
      </c>
      <c r="Q16" s="39">
        <v>3126</v>
      </c>
      <c r="R16" s="37">
        <v>217</v>
      </c>
      <c r="S16" s="38">
        <v>510</v>
      </c>
      <c r="T16" s="71">
        <v>3851</v>
      </c>
      <c r="U16" s="70">
        <v>210</v>
      </c>
      <c r="V16" s="72">
        <v>375</v>
      </c>
      <c r="W16" s="135">
        <v>4551</v>
      </c>
      <c r="X16" s="136">
        <v>227</v>
      </c>
      <c r="Y16" s="137">
        <v>332</v>
      </c>
      <c r="Z16" s="138">
        <v>4510</v>
      </c>
      <c r="AA16" s="136">
        <v>227</v>
      </c>
      <c r="AB16" s="184">
        <v>319</v>
      </c>
      <c r="AC16" s="159">
        <v>4364</v>
      </c>
      <c r="AD16" s="160">
        <v>4034</v>
      </c>
      <c r="AE16" s="160">
        <v>184</v>
      </c>
      <c r="AF16" s="161">
        <v>146</v>
      </c>
      <c r="AG16" s="162">
        <v>3652</v>
      </c>
      <c r="AH16" s="160">
        <v>3454</v>
      </c>
      <c r="AI16" s="20">
        <v>115</v>
      </c>
      <c r="AJ16" s="21">
        <v>83</v>
      </c>
      <c r="AK16" s="124">
        <v>3524</v>
      </c>
      <c r="AL16" s="160">
        <v>3350</v>
      </c>
      <c r="AM16" s="20">
        <v>106</v>
      </c>
      <c r="AN16" s="21">
        <v>68</v>
      </c>
      <c r="AO16" s="159">
        <f>SUM(AP16:AR16)</f>
        <v>3296</v>
      </c>
      <c r="AP16" s="160">
        <v>3180</v>
      </c>
      <c r="AQ16" s="30">
        <v>79</v>
      </c>
      <c r="AR16" s="21">
        <v>37</v>
      </c>
    </row>
    <row r="17" spans="1:44" ht="15" customHeight="1" x14ac:dyDescent="0.2">
      <c r="A17" s="86"/>
      <c r="B17" s="92"/>
      <c r="C17" s="91"/>
      <c r="D17" s="18" t="s">
        <v>21</v>
      </c>
      <c r="E17" s="42">
        <v>8.4000000000000005E-2</v>
      </c>
      <c r="F17" s="43">
        <v>0.113</v>
      </c>
      <c r="G17" s="44">
        <v>0.29399999999999998</v>
      </c>
      <c r="H17" s="45">
        <v>0.104</v>
      </c>
      <c r="I17" s="43">
        <v>0.17799999999999999</v>
      </c>
      <c r="J17" s="44">
        <v>0.40899999999999997</v>
      </c>
      <c r="K17" s="45">
        <v>0.182</v>
      </c>
      <c r="L17" s="43">
        <v>0.17599999999999999</v>
      </c>
      <c r="M17" s="44">
        <v>0.39900000000000002</v>
      </c>
      <c r="N17" s="45">
        <v>0.185</v>
      </c>
      <c r="O17" s="43">
        <v>0.16200000000000001</v>
      </c>
      <c r="P17" s="44">
        <v>0.39900000000000002</v>
      </c>
      <c r="Q17" s="45">
        <v>0.18099999999999999</v>
      </c>
      <c r="R17" s="43">
        <v>0.14599999999999999</v>
      </c>
      <c r="S17" s="44">
        <v>0.317</v>
      </c>
      <c r="T17" s="69">
        <v>0.187</v>
      </c>
      <c r="U17" s="68">
        <v>0.13900000000000001</v>
      </c>
      <c r="V17" s="67">
        <v>0.29199999999999998</v>
      </c>
      <c r="W17" s="131">
        <v>0.185</v>
      </c>
      <c r="X17" s="132">
        <v>0.152</v>
      </c>
      <c r="Y17" s="133">
        <v>0.26600000000000001</v>
      </c>
      <c r="Z17" s="134">
        <v>0.17299999999999999</v>
      </c>
      <c r="AA17" s="132">
        <v>0.16200000000000001</v>
      </c>
      <c r="AB17" s="183">
        <v>0.26600000000000001</v>
      </c>
      <c r="AC17" s="155">
        <f>ROUND(AC16/AC3,4)</f>
        <v>0.15409999999999999</v>
      </c>
      <c r="AD17" s="156">
        <f>ROUND(AD16/AD3,4)</f>
        <v>0.15440000000000001</v>
      </c>
      <c r="AE17" s="156">
        <f t="shared" ref="AE17:AF17" si="31">ROUND(AE16/AE3,4)</f>
        <v>0.1399</v>
      </c>
      <c r="AF17" s="157">
        <f t="shared" si="31"/>
        <v>0.1678</v>
      </c>
      <c r="AG17" s="158">
        <f>ROUND(AG16/AG3,4)</f>
        <v>0.13769999999999999</v>
      </c>
      <c r="AH17" s="156">
        <f>ROUND(AH16/AH3,4)</f>
        <v>0.1399</v>
      </c>
      <c r="AI17" s="156">
        <f t="shared" ref="AI17" si="32">ROUND(AI16/AI3,4)</f>
        <v>0.1043</v>
      </c>
      <c r="AJ17" s="157">
        <f t="shared" ref="AJ17" si="33">ROUND(AJ16/AJ3,4)</f>
        <v>0.11559999999999999</v>
      </c>
      <c r="AK17" s="158">
        <f>ROUND(AK16/AK3,4)</f>
        <v>0.1348</v>
      </c>
      <c r="AL17" s="156">
        <f>ROUND(AL16/AL3,4)</f>
        <v>0.13650000000000001</v>
      </c>
      <c r="AM17" s="156">
        <f t="shared" ref="AM17" si="34">ROUND(AM16/AM3,4)</f>
        <v>0.1076</v>
      </c>
      <c r="AN17" s="157">
        <f t="shared" ref="AN17" si="35">ROUND(AN16/AN3,4)</f>
        <v>0.11020000000000001</v>
      </c>
      <c r="AO17" s="155">
        <f>ROUND(AO16/AO3,4)</f>
        <v>0.1399</v>
      </c>
      <c r="AP17" s="156">
        <f>ROUND(AP16/AP3,4)</f>
        <v>0.14230000000000001</v>
      </c>
      <c r="AQ17" s="156">
        <f t="shared" ref="AQ17" si="36">ROUND(AQ16/AQ3,4)</f>
        <v>0.1056</v>
      </c>
      <c r="AR17" s="157">
        <f t="shared" ref="AR17" si="37">ROUND(AR16/AR3,4)</f>
        <v>7.8100000000000003E-2</v>
      </c>
    </row>
    <row r="18" spans="1:44" ht="15" customHeight="1" x14ac:dyDescent="0.2">
      <c r="A18" s="86"/>
      <c r="B18" s="92" t="s">
        <v>33</v>
      </c>
      <c r="C18" s="91" t="s">
        <v>34</v>
      </c>
      <c r="D18" s="19" t="s">
        <v>18</v>
      </c>
      <c r="E18" s="36">
        <v>144</v>
      </c>
      <c r="F18" s="37">
        <v>39</v>
      </c>
      <c r="G18" s="38">
        <v>188</v>
      </c>
      <c r="H18" s="39">
        <v>424</v>
      </c>
      <c r="I18" s="37">
        <v>22</v>
      </c>
      <c r="J18" s="38">
        <v>73</v>
      </c>
      <c r="K18" s="39">
        <v>763</v>
      </c>
      <c r="L18" s="37">
        <v>29</v>
      </c>
      <c r="M18" s="38">
        <v>97</v>
      </c>
      <c r="N18" s="39">
        <v>1306</v>
      </c>
      <c r="O18" s="37">
        <v>5</v>
      </c>
      <c r="P18" s="38">
        <v>102</v>
      </c>
      <c r="Q18" s="39">
        <v>1510</v>
      </c>
      <c r="R18" s="37">
        <v>6</v>
      </c>
      <c r="S18" s="38">
        <v>57</v>
      </c>
      <c r="T18" s="71">
        <v>2300</v>
      </c>
      <c r="U18" s="70">
        <v>35</v>
      </c>
      <c r="V18" s="72">
        <v>29</v>
      </c>
      <c r="W18" s="135">
        <v>2721</v>
      </c>
      <c r="X18" s="136">
        <v>30</v>
      </c>
      <c r="Y18" s="137">
        <v>68</v>
      </c>
      <c r="Z18" s="138">
        <v>2617</v>
      </c>
      <c r="AA18" s="136">
        <v>42</v>
      </c>
      <c r="AB18" s="184">
        <v>72</v>
      </c>
      <c r="AC18" s="159">
        <v>2722</v>
      </c>
      <c r="AD18" s="160">
        <v>2621</v>
      </c>
      <c r="AE18" s="160">
        <v>48</v>
      </c>
      <c r="AF18" s="161">
        <v>53</v>
      </c>
      <c r="AG18" s="162">
        <v>2647</v>
      </c>
      <c r="AH18" s="160">
        <v>2534</v>
      </c>
      <c r="AI18" s="20">
        <v>52</v>
      </c>
      <c r="AJ18" s="21">
        <v>61</v>
      </c>
      <c r="AK18" s="124">
        <v>2351</v>
      </c>
      <c r="AL18" s="160">
        <v>2280</v>
      </c>
      <c r="AM18" s="20">
        <v>34</v>
      </c>
      <c r="AN18" s="21">
        <v>37</v>
      </c>
      <c r="AO18" s="159">
        <f>SUM(AP18:AR18)</f>
        <v>2267</v>
      </c>
      <c r="AP18" s="160">
        <v>2195</v>
      </c>
      <c r="AQ18" s="20">
        <v>39</v>
      </c>
      <c r="AR18" s="21">
        <v>33</v>
      </c>
    </row>
    <row r="19" spans="1:44" ht="15" customHeight="1" x14ac:dyDescent="0.2">
      <c r="A19" s="87"/>
      <c r="B19" s="94"/>
      <c r="C19" s="95"/>
      <c r="D19" s="31" t="s">
        <v>21</v>
      </c>
      <c r="E19" s="32">
        <v>3.5000000000000003E-2</v>
      </c>
      <c r="F19" s="33">
        <v>1.6E-2</v>
      </c>
      <c r="G19" s="34">
        <v>0.06</v>
      </c>
      <c r="H19" s="35">
        <v>8.2000000000000003E-2</v>
      </c>
      <c r="I19" s="33">
        <v>0.01</v>
      </c>
      <c r="J19" s="34">
        <v>2.9000000000000001E-2</v>
      </c>
      <c r="K19" s="35">
        <v>0.107</v>
      </c>
      <c r="L19" s="33">
        <v>1.6E-2</v>
      </c>
      <c r="M19" s="34">
        <v>4.5999999999999999E-2</v>
      </c>
      <c r="N19" s="35">
        <v>9.2999999999999999E-2</v>
      </c>
      <c r="O19" s="33">
        <v>3.0000000000000001E-3</v>
      </c>
      <c r="P19" s="34">
        <v>5.3999999999999999E-2</v>
      </c>
      <c r="Q19" s="35">
        <v>8.6999999999999994E-2</v>
      </c>
      <c r="R19" s="33">
        <v>4.0000000000000001E-3</v>
      </c>
      <c r="S19" s="34">
        <v>3.5000000000000003E-2</v>
      </c>
      <c r="T19" s="35">
        <v>0.111</v>
      </c>
      <c r="U19" s="33">
        <v>2.3E-2</v>
      </c>
      <c r="V19" s="34">
        <v>2.3E-2</v>
      </c>
      <c r="W19" s="143">
        <v>0.11</v>
      </c>
      <c r="X19" s="144">
        <v>0.02</v>
      </c>
      <c r="Y19" s="145">
        <v>5.5E-2</v>
      </c>
      <c r="Z19" s="146">
        <v>0.1</v>
      </c>
      <c r="AA19" s="144">
        <v>0.03</v>
      </c>
      <c r="AB19" s="186">
        <v>0.06</v>
      </c>
      <c r="AC19" s="167">
        <f>ROUND(AC18/AC3,4)</f>
        <v>9.6100000000000005E-2</v>
      </c>
      <c r="AD19" s="168">
        <f>ROUND(AD18/AD3,4)</f>
        <v>0.1003</v>
      </c>
      <c r="AE19" s="168">
        <f t="shared" ref="AE19:AF19" si="38">ROUND(AE18/AE3,4)</f>
        <v>3.6499999999999998E-2</v>
      </c>
      <c r="AF19" s="169">
        <f t="shared" si="38"/>
        <v>6.0900000000000003E-2</v>
      </c>
      <c r="AG19" s="170">
        <f>ROUND(AG18/AG3,4)</f>
        <v>9.98E-2</v>
      </c>
      <c r="AH19" s="168">
        <f>ROUND(AH18/AH3,4)</f>
        <v>0.1026</v>
      </c>
      <c r="AI19" s="168">
        <f t="shared" ref="AI19" si="39">ROUND(AI18/AI3,4)</f>
        <v>4.7100000000000003E-2</v>
      </c>
      <c r="AJ19" s="169">
        <f t="shared" ref="AJ19" si="40">ROUND(AJ18/AJ3,4)</f>
        <v>8.5000000000000006E-2</v>
      </c>
      <c r="AK19" s="170">
        <f>ROUND(AK18/AK3,4)</f>
        <v>0.09</v>
      </c>
      <c r="AL19" s="168">
        <f>ROUND(AL18/AL3,4)</f>
        <v>9.2899999999999996E-2</v>
      </c>
      <c r="AM19" s="168">
        <f t="shared" ref="AM19" si="41">ROUND(AM18/AM3,4)</f>
        <v>3.4500000000000003E-2</v>
      </c>
      <c r="AN19" s="169">
        <f t="shared" ref="AN19" si="42">ROUND(AN18/AN3,4)</f>
        <v>0.06</v>
      </c>
      <c r="AO19" s="167">
        <f>ROUND(AO18/AO3,4)</f>
        <v>9.6199999999999994E-2</v>
      </c>
      <c r="AP19" s="168">
        <f>ROUND(AP18/AP3,4)</f>
        <v>9.8199999999999996E-2</v>
      </c>
      <c r="AQ19" s="168">
        <f t="shared" ref="AQ19" si="43">ROUND(AQ18/AQ3,4)</f>
        <v>5.21E-2</v>
      </c>
      <c r="AR19" s="169">
        <f t="shared" ref="AR19" si="44">ROUND(AR18/AR3,4)</f>
        <v>6.9599999999999995E-2</v>
      </c>
    </row>
    <row r="20" spans="1:44" s="10" customFormat="1" ht="15" customHeight="1" x14ac:dyDescent="0.2">
      <c r="A20" s="107" t="s">
        <v>35</v>
      </c>
      <c r="B20" s="88" t="s">
        <v>20</v>
      </c>
      <c r="C20" s="89"/>
      <c r="D20" s="11" t="s">
        <v>18</v>
      </c>
      <c r="E20" s="12">
        <v>956</v>
      </c>
      <c r="F20" s="13">
        <v>416</v>
      </c>
      <c r="G20" s="14">
        <v>572</v>
      </c>
      <c r="H20" s="17">
        <v>1951</v>
      </c>
      <c r="I20" s="13">
        <v>453</v>
      </c>
      <c r="J20" s="14">
        <v>586</v>
      </c>
      <c r="K20" s="17">
        <v>3860</v>
      </c>
      <c r="L20" s="13">
        <v>556</v>
      </c>
      <c r="M20" s="14">
        <v>560</v>
      </c>
      <c r="N20" s="17">
        <v>8873</v>
      </c>
      <c r="O20" s="13">
        <v>614</v>
      </c>
      <c r="P20" s="14">
        <v>519</v>
      </c>
      <c r="Q20" s="17">
        <v>11363</v>
      </c>
      <c r="R20" s="13">
        <v>585</v>
      </c>
      <c r="S20" s="14">
        <v>526</v>
      </c>
      <c r="T20" s="17">
        <v>13340</v>
      </c>
      <c r="U20" s="13">
        <v>663</v>
      </c>
      <c r="V20" s="14">
        <v>478</v>
      </c>
      <c r="W20" s="127">
        <v>16275</v>
      </c>
      <c r="X20" s="129">
        <v>739</v>
      </c>
      <c r="Y20" s="130">
        <v>504</v>
      </c>
      <c r="Z20" s="128">
        <v>17391</v>
      </c>
      <c r="AA20" s="129">
        <v>682</v>
      </c>
      <c r="AB20" s="182">
        <v>523</v>
      </c>
      <c r="AC20" s="151">
        <v>19008</v>
      </c>
      <c r="AD20" s="153">
        <f>AD22+AD24+AD26+AD28+AD30+AD32+AD34+AD36+AD38+AD40+AD42+AD44+AD46+AD48</f>
        <v>17912</v>
      </c>
      <c r="AE20" s="153">
        <v>653</v>
      </c>
      <c r="AF20" s="154">
        <v>443</v>
      </c>
      <c r="AG20" s="152">
        <v>18044</v>
      </c>
      <c r="AH20" s="153">
        <f>AH22+AH24+AH26+AH28+AH30+AH32+AH34+AH36+AH38+AH40+AH42+AH44+AH46+AH48</f>
        <v>17126</v>
      </c>
      <c r="AI20" s="58">
        <v>546</v>
      </c>
      <c r="AJ20" s="59">
        <v>372</v>
      </c>
      <c r="AK20" s="126">
        <v>17653</v>
      </c>
      <c r="AL20" s="153">
        <f>AL22+AL24+AL26+AL28+AL30+AL32+AL34+AL36+AL38+AL40+AL42+AL44+AL46+AL48</f>
        <v>16824</v>
      </c>
      <c r="AM20" s="58">
        <v>507</v>
      </c>
      <c r="AN20" s="59">
        <v>322</v>
      </c>
      <c r="AO20" s="151">
        <f>AO22+AO24+AO26+AO28+AO30+AO32+AO34+AO36+AO38+AO40+AO42+AO44+AO46+AO48</f>
        <v>16052</v>
      </c>
      <c r="AP20" s="153">
        <f>AP22+AP24+AP26+AP28+AP30+AP32+AP34+AP36+AP38+AP40+AP42+AP44+AP46+AP48</f>
        <v>15463</v>
      </c>
      <c r="AQ20" s="153">
        <f t="shared" ref="AQ20:AR20" si="45">AQ22+AQ24+AQ26+AQ28+AQ30+AQ32+AQ34+AQ36+AQ38+AQ40+AQ42+AQ44+AQ46+AQ48</f>
        <v>351</v>
      </c>
      <c r="AR20" s="154">
        <f t="shared" si="45"/>
        <v>238</v>
      </c>
    </row>
    <row r="21" spans="1:44" s="10" customFormat="1" ht="15" customHeight="1" x14ac:dyDescent="0.2">
      <c r="A21" s="108"/>
      <c r="B21" s="90"/>
      <c r="C21" s="91"/>
      <c r="D21" s="18" t="s">
        <v>21</v>
      </c>
      <c r="E21" s="42">
        <v>0.23100000000000001</v>
      </c>
      <c r="F21" s="43">
        <v>0.16700000000000001</v>
      </c>
      <c r="G21" s="44">
        <v>0.182</v>
      </c>
      <c r="H21" s="45">
        <v>0.377</v>
      </c>
      <c r="I21" s="43">
        <v>0.21099999999999999</v>
      </c>
      <c r="J21" s="44">
        <v>0.23</v>
      </c>
      <c r="K21" s="45">
        <v>0.54</v>
      </c>
      <c r="L21" s="43">
        <v>0.315</v>
      </c>
      <c r="M21" s="44">
        <v>0.26700000000000002</v>
      </c>
      <c r="N21" s="45">
        <v>0.63300000000000001</v>
      </c>
      <c r="O21" s="43">
        <v>0.38200000000000001</v>
      </c>
      <c r="P21" s="44">
        <v>0.27700000000000002</v>
      </c>
      <c r="Q21" s="45">
        <v>0.65800000000000003</v>
      </c>
      <c r="R21" s="43">
        <v>0.39300000000000002</v>
      </c>
      <c r="S21" s="44">
        <v>0.32700000000000001</v>
      </c>
      <c r="T21" s="69">
        <v>0.64700000000000002</v>
      </c>
      <c r="U21" s="68">
        <v>0.44</v>
      </c>
      <c r="V21" s="67">
        <v>0.373</v>
      </c>
      <c r="W21" s="131">
        <v>0.66</v>
      </c>
      <c r="X21" s="132">
        <v>0.495</v>
      </c>
      <c r="Y21" s="133">
        <v>0.40400000000000003</v>
      </c>
      <c r="Z21" s="134">
        <v>0.66600000000000004</v>
      </c>
      <c r="AA21" s="132">
        <v>0.48799999999999999</v>
      </c>
      <c r="AB21" s="183">
        <v>0.436</v>
      </c>
      <c r="AC21" s="155">
        <f>ROUND(AC20/AC3,4)</f>
        <v>0.67130000000000001</v>
      </c>
      <c r="AD21" s="156">
        <f>ROUND(AD20/AD3,4)</f>
        <v>0.6855</v>
      </c>
      <c r="AE21" s="156">
        <f t="shared" ref="AE21:AF21" si="46">ROUND(AE20/AE3,4)</f>
        <v>0.49659999999999999</v>
      </c>
      <c r="AF21" s="157">
        <f t="shared" si="46"/>
        <v>0.50919999999999999</v>
      </c>
      <c r="AG21" s="158">
        <f>ROUND(AG20/AG3,4)</f>
        <v>0.6804</v>
      </c>
      <c r="AH21" s="156">
        <f>ROUND(AH20/AH3,4)</f>
        <v>0.69340000000000002</v>
      </c>
      <c r="AI21" s="156">
        <f t="shared" ref="AI21" si="47">ROUND(AI20/AI3,4)</f>
        <v>0.495</v>
      </c>
      <c r="AJ21" s="157">
        <f t="shared" ref="AJ21" si="48">ROUND(AJ20/AJ3,4)</f>
        <v>0.5181</v>
      </c>
      <c r="AK21" s="158">
        <f>ROUND(AK20/AK3,4)</f>
        <v>0.6754</v>
      </c>
      <c r="AL21" s="156">
        <f>ROUND(AL20/AL3,4)</f>
        <v>0.68569999999999998</v>
      </c>
      <c r="AM21" s="156">
        <f t="shared" ref="AM21" si="49">ROUND(AM20/AM3,4)</f>
        <v>0.51470000000000005</v>
      </c>
      <c r="AN21" s="157">
        <f t="shared" ref="AN21" si="50">ROUND(AN20/AN3,4)</f>
        <v>0.52190000000000003</v>
      </c>
      <c r="AO21" s="155">
        <f>ROUND(AO20/AO3,4)</f>
        <v>0.68110000000000004</v>
      </c>
      <c r="AP21" s="156">
        <f>ROUND(AP20/AP3,4)</f>
        <v>0.69199999999999995</v>
      </c>
      <c r="AQ21" s="156">
        <f t="shared" ref="AQ21" si="51">ROUND(AQ20/AQ3,4)</f>
        <v>0.46929999999999999</v>
      </c>
      <c r="AR21" s="157">
        <f t="shared" ref="AR21" si="52">ROUND(AR20/AR3,4)</f>
        <v>0.50209999999999999</v>
      </c>
    </row>
    <row r="22" spans="1:44" s="10" customFormat="1" ht="15" customHeight="1" x14ac:dyDescent="0.2">
      <c r="A22" s="108"/>
      <c r="B22" s="92" t="s">
        <v>36</v>
      </c>
      <c r="C22" s="93" t="s">
        <v>37</v>
      </c>
      <c r="D22" s="19" t="s">
        <v>18</v>
      </c>
      <c r="E22" s="36">
        <v>4</v>
      </c>
      <c r="F22" s="37">
        <v>2</v>
      </c>
      <c r="G22" s="38">
        <v>5</v>
      </c>
      <c r="H22" s="39">
        <v>9</v>
      </c>
      <c r="I22" s="37">
        <v>3</v>
      </c>
      <c r="J22" s="38">
        <v>4</v>
      </c>
      <c r="K22" s="39">
        <v>47</v>
      </c>
      <c r="L22" s="37">
        <v>5</v>
      </c>
      <c r="M22" s="38">
        <v>7</v>
      </c>
      <c r="N22" s="39">
        <v>156</v>
      </c>
      <c r="O22" s="37">
        <v>4</v>
      </c>
      <c r="P22" s="38">
        <v>2</v>
      </c>
      <c r="Q22" s="39">
        <v>154</v>
      </c>
      <c r="R22" s="37">
        <v>4</v>
      </c>
      <c r="S22" s="38">
        <v>3</v>
      </c>
      <c r="T22" s="71">
        <v>171</v>
      </c>
      <c r="U22" s="70">
        <v>1</v>
      </c>
      <c r="V22" s="72">
        <v>2</v>
      </c>
      <c r="W22" s="135">
        <v>165</v>
      </c>
      <c r="X22" s="136">
        <v>2</v>
      </c>
      <c r="Y22" s="137">
        <v>5</v>
      </c>
      <c r="Z22" s="138">
        <v>178</v>
      </c>
      <c r="AA22" s="136">
        <v>5</v>
      </c>
      <c r="AB22" s="184">
        <v>2</v>
      </c>
      <c r="AC22" s="159">
        <v>149</v>
      </c>
      <c r="AD22" s="160">
        <v>142</v>
      </c>
      <c r="AE22" s="160">
        <v>4</v>
      </c>
      <c r="AF22" s="161">
        <v>3</v>
      </c>
      <c r="AG22" s="162">
        <v>133</v>
      </c>
      <c r="AH22" s="160">
        <v>127</v>
      </c>
      <c r="AI22" s="20">
        <v>5</v>
      </c>
      <c r="AJ22" s="21">
        <v>1</v>
      </c>
      <c r="AK22" s="125">
        <v>141</v>
      </c>
      <c r="AL22" s="160">
        <v>138</v>
      </c>
      <c r="AM22" s="20">
        <v>2</v>
      </c>
      <c r="AN22" s="21">
        <v>1</v>
      </c>
      <c r="AO22" s="159">
        <f>SUM(AP22:AR22)</f>
        <v>140</v>
      </c>
      <c r="AP22" s="160">
        <v>138</v>
      </c>
      <c r="AQ22" s="20">
        <v>1</v>
      </c>
      <c r="AR22" s="21">
        <v>1</v>
      </c>
    </row>
    <row r="23" spans="1:44" s="10" customFormat="1" ht="15" customHeight="1" x14ac:dyDescent="0.2">
      <c r="A23" s="108"/>
      <c r="B23" s="92"/>
      <c r="C23" s="93"/>
      <c r="D23" s="18" t="s">
        <v>21</v>
      </c>
      <c r="E23" s="42">
        <v>1E-3</v>
      </c>
      <c r="F23" s="43">
        <v>1E-3</v>
      </c>
      <c r="G23" s="44">
        <v>2E-3</v>
      </c>
      <c r="H23" s="45">
        <v>2E-3</v>
      </c>
      <c r="I23" s="43">
        <v>1E-3</v>
      </c>
      <c r="J23" s="44">
        <v>2E-3</v>
      </c>
      <c r="K23" s="45">
        <v>7.0000000000000001E-3</v>
      </c>
      <c r="L23" s="43">
        <v>3.0000000000000001E-3</v>
      </c>
      <c r="M23" s="44">
        <v>3.0000000000000001E-3</v>
      </c>
      <c r="N23" s="45">
        <v>1.0999999999999999E-2</v>
      </c>
      <c r="O23" s="43">
        <v>2E-3</v>
      </c>
      <c r="P23" s="44">
        <v>1E-3</v>
      </c>
      <c r="Q23" s="45">
        <v>8.9999999999999993E-3</v>
      </c>
      <c r="R23" s="43">
        <v>3.0000000000000001E-3</v>
      </c>
      <c r="S23" s="44">
        <v>2E-3</v>
      </c>
      <c r="T23" s="69">
        <v>8.0000000000000002E-3</v>
      </c>
      <c r="U23" s="68">
        <v>1E-3</v>
      </c>
      <c r="V23" s="67">
        <v>2E-3</v>
      </c>
      <c r="W23" s="131">
        <v>7.0000000000000001E-3</v>
      </c>
      <c r="X23" s="132">
        <v>1E-3</v>
      </c>
      <c r="Y23" s="133">
        <v>4.0000000000000001E-3</v>
      </c>
      <c r="Z23" s="134">
        <v>7.0000000000000001E-3</v>
      </c>
      <c r="AA23" s="132">
        <v>4.0000000000000001E-3</v>
      </c>
      <c r="AB23" s="183">
        <v>2E-3</v>
      </c>
      <c r="AC23" s="155">
        <f>ROUND(AC22/AC3,4)</f>
        <v>5.3E-3</v>
      </c>
      <c r="AD23" s="156">
        <f>ROUND(AD22/AD3,4)</f>
        <v>5.4000000000000003E-3</v>
      </c>
      <c r="AE23" s="156">
        <f t="shared" ref="AE23:AF23" si="53">ROUND(AE22/AE3,4)</f>
        <v>3.0000000000000001E-3</v>
      </c>
      <c r="AF23" s="157">
        <f t="shared" si="53"/>
        <v>3.3999999999999998E-3</v>
      </c>
      <c r="AG23" s="158">
        <f>ROUND(AG22/AG3,4)</f>
        <v>5.0000000000000001E-3</v>
      </c>
      <c r="AH23" s="156">
        <f>ROUND(AH22/AH3,4)</f>
        <v>5.1000000000000004E-3</v>
      </c>
      <c r="AI23" s="156">
        <f t="shared" ref="AI23" si="54">ROUND(AI22/AI3,4)</f>
        <v>4.4999999999999997E-3</v>
      </c>
      <c r="AJ23" s="157">
        <f t="shared" ref="AJ23" si="55">ROUND(AJ22/AJ3,4)</f>
        <v>1.4E-3</v>
      </c>
      <c r="AK23" s="158">
        <f>ROUND(AK22/AK3,4)</f>
        <v>5.4000000000000003E-3</v>
      </c>
      <c r="AL23" s="156">
        <f>ROUND(AL22/AL3,4)</f>
        <v>5.5999999999999999E-3</v>
      </c>
      <c r="AM23" s="156">
        <f t="shared" ref="AM23" si="56">ROUND(AM22/AM3,4)</f>
        <v>2E-3</v>
      </c>
      <c r="AN23" s="157">
        <f t="shared" ref="AN23" si="57">ROUND(AN22/AN3,4)</f>
        <v>1.6000000000000001E-3</v>
      </c>
      <c r="AO23" s="155">
        <f>ROUND(AO22/AO3,4)</f>
        <v>5.8999999999999999E-3</v>
      </c>
      <c r="AP23" s="156">
        <f>ROUND(AP22/AP3,4)</f>
        <v>6.1999999999999998E-3</v>
      </c>
      <c r="AQ23" s="156">
        <f t="shared" ref="AQ23" si="58">ROUND(AQ22/AQ3,4)</f>
        <v>1.2999999999999999E-3</v>
      </c>
      <c r="AR23" s="157">
        <f t="shared" ref="AR23" si="59">ROUND(AR22/AR3,4)</f>
        <v>2.0999999999999999E-3</v>
      </c>
    </row>
    <row r="24" spans="1:44" s="10" customFormat="1" ht="15" customHeight="1" x14ac:dyDescent="0.2">
      <c r="A24" s="108"/>
      <c r="B24" s="92" t="s">
        <v>38</v>
      </c>
      <c r="C24" s="91" t="s">
        <v>39</v>
      </c>
      <c r="D24" s="19" t="s">
        <v>18</v>
      </c>
      <c r="E24" s="103">
        <v>189</v>
      </c>
      <c r="F24" s="104">
        <v>50</v>
      </c>
      <c r="G24" s="105">
        <v>70</v>
      </c>
      <c r="H24" s="106">
        <v>324</v>
      </c>
      <c r="I24" s="104">
        <v>44</v>
      </c>
      <c r="J24" s="105">
        <v>75</v>
      </c>
      <c r="K24" s="106">
        <v>543</v>
      </c>
      <c r="L24" s="104">
        <v>40</v>
      </c>
      <c r="M24" s="105">
        <v>46</v>
      </c>
      <c r="N24" s="106">
        <v>1064</v>
      </c>
      <c r="O24" s="104">
        <v>37</v>
      </c>
      <c r="P24" s="105">
        <v>47</v>
      </c>
      <c r="Q24" s="106">
        <v>1288</v>
      </c>
      <c r="R24" s="104">
        <v>37</v>
      </c>
      <c r="S24" s="105">
        <v>34</v>
      </c>
      <c r="T24" s="106">
        <v>1604</v>
      </c>
      <c r="U24" s="104">
        <v>43</v>
      </c>
      <c r="V24" s="105">
        <v>36</v>
      </c>
      <c r="W24" s="187">
        <v>1984</v>
      </c>
      <c r="X24" s="188">
        <v>68</v>
      </c>
      <c r="Y24" s="189">
        <v>46</v>
      </c>
      <c r="Z24" s="190">
        <v>2315</v>
      </c>
      <c r="AA24" s="188">
        <v>56</v>
      </c>
      <c r="AB24" s="191">
        <v>59</v>
      </c>
      <c r="AC24" s="159">
        <v>545</v>
      </c>
      <c r="AD24" s="160">
        <v>543</v>
      </c>
      <c r="AE24" s="160">
        <v>2</v>
      </c>
      <c r="AF24" s="161">
        <v>0</v>
      </c>
      <c r="AG24" s="162">
        <v>355</v>
      </c>
      <c r="AH24" s="160">
        <v>353</v>
      </c>
      <c r="AI24" s="20">
        <v>2</v>
      </c>
      <c r="AJ24" s="21">
        <v>0</v>
      </c>
      <c r="AK24" s="125">
        <v>408</v>
      </c>
      <c r="AL24" s="160">
        <v>402</v>
      </c>
      <c r="AM24" s="20">
        <v>5</v>
      </c>
      <c r="AN24" s="21">
        <v>1</v>
      </c>
      <c r="AO24" s="159">
        <f>SUM(AP24:AR24)</f>
        <v>341</v>
      </c>
      <c r="AP24" s="160">
        <v>339</v>
      </c>
      <c r="AQ24" s="20">
        <v>1</v>
      </c>
      <c r="AR24" s="21">
        <v>1</v>
      </c>
    </row>
    <row r="25" spans="1:44" s="10" customFormat="1" ht="15" customHeight="1" x14ac:dyDescent="0.2">
      <c r="A25" s="108"/>
      <c r="B25" s="92"/>
      <c r="C25" s="91"/>
      <c r="D25" s="18" t="s">
        <v>21</v>
      </c>
      <c r="E25" s="103"/>
      <c r="F25" s="104"/>
      <c r="G25" s="105"/>
      <c r="H25" s="106"/>
      <c r="I25" s="104"/>
      <c r="J25" s="105"/>
      <c r="K25" s="106"/>
      <c r="L25" s="104"/>
      <c r="M25" s="105"/>
      <c r="N25" s="106"/>
      <c r="O25" s="104"/>
      <c r="P25" s="105"/>
      <c r="Q25" s="106"/>
      <c r="R25" s="104"/>
      <c r="S25" s="105"/>
      <c r="T25" s="106"/>
      <c r="U25" s="104"/>
      <c r="V25" s="105"/>
      <c r="W25" s="187"/>
      <c r="X25" s="188"/>
      <c r="Y25" s="189"/>
      <c r="Z25" s="190"/>
      <c r="AA25" s="188"/>
      <c r="AB25" s="191"/>
      <c r="AC25" s="155">
        <f>ROUND(AC24/AC3,4)</f>
        <v>1.9199999999999998E-2</v>
      </c>
      <c r="AD25" s="156">
        <f>ROUND(AD24/AD3,4)</f>
        <v>2.0799999999999999E-2</v>
      </c>
      <c r="AE25" s="156">
        <f t="shared" ref="AE25:AF25" si="60">ROUND(AE24/AE3,4)</f>
        <v>1.5E-3</v>
      </c>
      <c r="AF25" s="157">
        <f t="shared" si="60"/>
        <v>0</v>
      </c>
      <c r="AG25" s="158">
        <f>ROUND(AG24/AG3,4)</f>
        <v>1.34E-2</v>
      </c>
      <c r="AH25" s="156">
        <f>ROUND(AH24/AH3,4)</f>
        <v>1.43E-2</v>
      </c>
      <c r="AI25" s="156">
        <f t="shared" ref="AI25" si="61">ROUND(AI24/AI3,4)</f>
        <v>1.8E-3</v>
      </c>
      <c r="AJ25" s="157">
        <f t="shared" ref="AJ25" si="62">ROUND(AJ24/AJ3,4)</f>
        <v>0</v>
      </c>
      <c r="AK25" s="158">
        <f>ROUND(AK24/AK3,4)</f>
        <v>1.5599999999999999E-2</v>
      </c>
      <c r="AL25" s="156">
        <f>ROUND(AL24/AL3,4)</f>
        <v>1.6400000000000001E-2</v>
      </c>
      <c r="AM25" s="156">
        <f t="shared" ref="AM25" si="63">ROUND(AM24/AM3,4)</f>
        <v>5.1000000000000004E-3</v>
      </c>
      <c r="AN25" s="157">
        <f t="shared" ref="AN25" si="64">ROUND(AN24/AN3,4)</f>
        <v>1.6000000000000001E-3</v>
      </c>
      <c r="AO25" s="155">
        <f>ROUND(AO24/AO3,4)</f>
        <v>1.4500000000000001E-2</v>
      </c>
      <c r="AP25" s="156">
        <f>ROUND(AP24/AP3,4)</f>
        <v>1.52E-2</v>
      </c>
      <c r="AQ25" s="156">
        <f t="shared" ref="AQ25" si="65">ROUND(AQ24/AQ3,4)</f>
        <v>1.2999999999999999E-3</v>
      </c>
      <c r="AR25" s="157">
        <f t="shared" ref="AR25" si="66">ROUND(AR24/AR3,4)</f>
        <v>2.0999999999999999E-3</v>
      </c>
    </row>
    <row r="26" spans="1:44" s="10" customFormat="1" ht="15" customHeight="1" x14ac:dyDescent="0.2">
      <c r="A26" s="108"/>
      <c r="B26" s="92" t="s">
        <v>40</v>
      </c>
      <c r="C26" s="91" t="s">
        <v>41</v>
      </c>
      <c r="D26" s="19" t="s">
        <v>18</v>
      </c>
      <c r="E26" s="116">
        <v>4.5999999999999999E-2</v>
      </c>
      <c r="F26" s="115">
        <v>0.02</v>
      </c>
      <c r="G26" s="111">
        <v>2.1999999999999999E-2</v>
      </c>
      <c r="H26" s="114">
        <v>6.3E-2</v>
      </c>
      <c r="I26" s="115">
        <v>2.1000000000000001E-2</v>
      </c>
      <c r="J26" s="111">
        <v>2.9000000000000001E-2</v>
      </c>
      <c r="K26" s="114">
        <v>7.5999999999999998E-2</v>
      </c>
      <c r="L26" s="115">
        <v>2.3E-2</v>
      </c>
      <c r="M26" s="111">
        <v>2.1999999999999999E-2</v>
      </c>
      <c r="N26" s="114">
        <v>7.5999999999999998E-2</v>
      </c>
      <c r="O26" s="115">
        <v>2.3E-2</v>
      </c>
      <c r="P26" s="111">
        <v>2.5000000000000001E-2</v>
      </c>
      <c r="Q26" s="114">
        <v>7.4999999999999997E-2</v>
      </c>
      <c r="R26" s="115">
        <v>2.5000000000000001E-2</v>
      </c>
      <c r="S26" s="111">
        <v>2.1000000000000001E-2</v>
      </c>
      <c r="T26" s="114">
        <v>7.8E-2</v>
      </c>
      <c r="U26" s="115">
        <v>2.9000000000000001E-2</v>
      </c>
      <c r="V26" s="111">
        <v>2.8000000000000001E-2</v>
      </c>
      <c r="W26" s="192">
        <v>0.08</v>
      </c>
      <c r="X26" s="193">
        <v>4.5999999999999999E-2</v>
      </c>
      <c r="Y26" s="194">
        <v>3.6999999999999998E-2</v>
      </c>
      <c r="Z26" s="195">
        <v>8.8999999999999996E-2</v>
      </c>
      <c r="AA26" s="193">
        <v>0.04</v>
      </c>
      <c r="AB26" s="196">
        <v>4.9000000000000002E-2</v>
      </c>
      <c r="AC26" s="159">
        <v>2334</v>
      </c>
      <c r="AD26" s="160">
        <v>2261</v>
      </c>
      <c r="AE26" s="160">
        <v>38</v>
      </c>
      <c r="AF26" s="161">
        <v>35</v>
      </c>
      <c r="AG26" s="162">
        <v>2623</v>
      </c>
      <c r="AH26" s="160">
        <v>2551</v>
      </c>
      <c r="AI26" s="20">
        <v>45</v>
      </c>
      <c r="AJ26" s="21">
        <v>27</v>
      </c>
      <c r="AK26" s="124">
        <v>2357</v>
      </c>
      <c r="AL26" s="160">
        <v>2294</v>
      </c>
      <c r="AM26" s="20">
        <v>40</v>
      </c>
      <c r="AN26" s="21">
        <v>23</v>
      </c>
      <c r="AO26" s="159">
        <f>SUM(AP26:AR26)</f>
        <v>2248</v>
      </c>
      <c r="AP26" s="160">
        <v>2201</v>
      </c>
      <c r="AQ26" s="20">
        <v>32</v>
      </c>
      <c r="AR26" s="21">
        <v>15</v>
      </c>
    </row>
    <row r="27" spans="1:44" s="10" customFormat="1" ht="15" customHeight="1" x14ac:dyDescent="0.2">
      <c r="A27" s="108"/>
      <c r="B27" s="92"/>
      <c r="C27" s="91"/>
      <c r="D27" s="18" t="s">
        <v>21</v>
      </c>
      <c r="E27" s="116"/>
      <c r="F27" s="115"/>
      <c r="G27" s="111"/>
      <c r="H27" s="114"/>
      <c r="I27" s="115"/>
      <c r="J27" s="111"/>
      <c r="K27" s="114"/>
      <c r="L27" s="115"/>
      <c r="M27" s="111"/>
      <c r="N27" s="114"/>
      <c r="O27" s="115"/>
      <c r="P27" s="111"/>
      <c r="Q27" s="114"/>
      <c r="R27" s="115"/>
      <c r="S27" s="111"/>
      <c r="T27" s="114"/>
      <c r="U27" s="115"/>
      <c r="V27" s="111"/>
      <c r="W27" s="192"/>
      <c r="X27" s="193"/>
      <c r="Y27" s="194"/>
      <c r="Z27" s="195"/>
      <c r="AA27" s="193"/>
      <c r="AB27" s="196"/>
      <c r="AC27" s="155">
        <f>ROUND(AC26/AC3,4)</f>
        <v>8.2400000000000001E-2</v>
      </c>
      <c r="AD27" s="156">
        <f>ROUND(AD26/AD3,4)</f>
        <v>8.6499999999999994E-2</v>
      </c>
      <c r="AE27" s="156">
        <f t="shared" ref="AE27:AF27" si="67">ROUND(AE26/AE3,4)</f>
        <v>2.8899999999999999E-2</v>
      </c>
      <c r="AF27" s="157">
        <f t="shared" si="67"/>
        <v>4.02E-2</v>
      </c>
      <c r="AG27" s="158">
        <f>ROUND(AG26/AG3,4)</f>
        <v>9.8900000000000002E-2</v>
      </c>
      <c r="AH27" s="156">
        <f>ROUND(AH26/AH3,4)</f>
        <v>0.1033</v>
      </c>
      <c r="AI27" s="156">
        <f t="shared" ref="AI27" si="68">ROUND(AI26/AI3,4)</f>
        <v>4.0800000000000003E-2</v>
      </c>
      <c r="AJ27" s="157">
        <f t="shared" ref="AJ27" si="69">ROUND(AJ26/AJ3,4)</f>
        <v>3.7600000000000001E-2</v>
      </c>
      <c r="AK27" s="158">
        <f>ROUND(AK26/AK3,4)</f>
        <v>9.0200000000000002E-2</v>
      </c>
      <c r="AL27" s="156">
        <f>ROUND(AL26/AL3,4)</f>
        <v>9.35E-2</v>
      </c>
      <c r="AM27" s="156">
        <f t="shared" ref="AM27" si="70">ROUND(AM26/AM3,4)</f>
        <v>4.0599999999999997E-2</v>
      </c>
      <c r="AN27" s="157">
        <f t="shared" ref="AN27" si="71">ROUND(AN26/AN3,4)</f>
        <v>3.73E-2</v>
      </c>
      <c r="AO27" s="155">
        <f>ROUND(AO26/AO3,4)</f>
        <v>9.5399999999999999E-2</v>
      </c>
      <c r="AP27" s="156">
        <f>ROUND(AP26/AP3,4)</f>
        <v>9.8500000000000004E-2</v>
      </c>
      <c r="AQ27" s="156">
        <f t="shared" ref="AQ27" si="72">ROUND(AQ26/AQ3,4)</f>
        <v>4.2799999999999998E-2</v>
      </c>
      <c r="AR27" s="157">
        <f t="shared" ref="AR27" si="73">ROUND(AR26/AR3,4)</f>
        <v>3.1600000000000003E-2</v>
      </c>
    </row>
    <row r="28" spans="1:44" s="10" customFormat="1" ht="15" customHeight="1" x14ac:dyDescent="0.2">
      <c r="A28" s="108"/>
      <c r="B28" s="92" t="s">
        <v>42</v>
      </c>
      <c r="C28" s="91" t="s">
        <v>43</v>
      </c>
      <c r="D28" s="19" t="s">
        <v>18</v>
      </c>
      <c r="E28" s="36">
        <v>302</v>
      </c>
      <c r="F28" s="37">
        <v>113</v>
      </c>
      <c r="G28" s="38">
        <v>164</v>
      </c>
      <c r="H28" s="39">
        <v>697</v>
      </c>
      <c r="I28" s="37">
        <v>100</v>
      </c>
      <c r="J28" s="38">
        <v>198</v>
      </c>
      <c r="K28" s="39">
        <v>1430</v>
      </c>
      <c r="L28" s="37">
        <v>117</v>
      </c>
      <c r="M28" s="38">
        <v>185</v>
      </c>
      <c r="N28" s="39">
        <v>3242</v>
      </c>
      <c r="O28" s="37">
        <v>141</v>
      </c>
      <c r="P28" s="38">
        <v>159</v>
      </c>
      <c r="Q28" s="39">
        <v>4141</v>
      </c>
      <c r="R28" s="37">
        <v>115</v>
      </c>
      <c r="S28" s="38">
        <v>178</v>
      </c>
      <c r="T28" s="71">
        <v>4767</v>
      </c>
      <c r="U28" s="70">
        <v>152</v>
      </c>
      <c r="V28" s="72">
        <v>154</v>
      </c>
      <c r="W28" s="135">
        <v>6081</v>
      </c>
      <c r="X28" s="136">
        <v>161</v>
      </c>
      <c r="Y28" s="137">
        <v>158</v>
      </c>
      <c r="Z28" s="138">
        <v>6327</v>
      </c>
      <c r="AA28" s="136">
        <v>156</v>
      </c>
      <c r="AB28" s="184">
        <v>153</v>
      </c>
      <c r="AC28" s="159">
        <v>5442</v>
      </c>
      <c r="AD28" s="160">
        <v>5254</v>
      </c>
      <c r="AE28" s="160">
        <v>110</v>
      </c>
      <c r="AF28" s="161">
        <v>78</v>
      </c>
      <c r="AG28" s="162">
        <v>4792</v>
      </c>
      <c r="AH28" s="160">
        <v>4611</v>
      </c>
      <c r="AI28" s="20">
        <v>104</v>
      </c>
      <c r="AJ28" s="21">
        <v>77</v>
      </c>
      <c r="AK28" s="124">
        <v>4634</v>
      </c>
      <c r="AL28" s="160">
        <v>4499</v>
      </c>
      <c r="AM28" s="20">
        <v>88</v>
      </c>
      <c r="AN28" s="21">
        <v>47</v>
      </c>
      <c r="AO28" s="159">
        <f>SUM(AP28:AR28)</f>
        <v>3916</v>
      </c>
      <c r="AP28" s="160">
        <v>3812</v>
      </c>
      <c r="AQ28" s="20">
        <v>68</v>
      </c>
      <c r="AR28" s="21">
        <v>36</v>
      </c>
    </row>
    <row r="29" spans="1:44" s="10" customFormat="1" ht="15" customHeight="1" x14ac:dyDescent="0.2">
      <c r="A29" s="108"/>
      <c r="B29" s="92"/>
      <c r="C29" s="91"/>
      <c r="D29" s="18" t="s">
        <v>21</v>
      </c>
      <c r="E29" s="42">
        <v>7.2999999999999995E-2</v>
      </c>
      <c r="F29" s="43">
        <v>4.4999999999999998E-2</v>
      </c>
      <c r="G29" s="44">
        <v>5.1999999999999998E-2</v>
      </c>
      <c r="H29" s="45">
        <v>0.13500000000000001</v>
      </c>
      <c r="I29" s="43">
        <v>4.7E-2</v>
      </c>
      <c r="J29" s="44">
        <v>7.8E-2</v>
      </c>
      <c r="K29" s="45">
        <v>0.2</v>
      </c>
      <c r="L29" s="43">
        <v>6.6000000000000003E-2</v>
      </c>
      <c r="M29" s="44">
        <v>8.7999999999999995E-2</v>
      </c>
      <c r="N29" s="45">
        <v>0.23100000000000001</v>
      </c>
      <c r="O29" s="43">
        <v>8.7999999999999995E-2</v>
      </c>
      <c r="P29" s="44">
        <v>8.5000000000000006E-2</v>
      </c>
      <c r="Q29" s="45">
        <v>0.24</v>
      </c>
      <c r="R29" s="43">
        <v>7.6999999999999999E-2</v>
      </c>
      <c r="S29" s="44">
        <v>0.11</v>
      </c>
      <c r="T29" s="69">
        <v>0.23100000000000001</v>
      </c>
      <c r="U29" s="68">
        <v>0.10100000000000001</v>
      </c>
      <c r="V29" s="67">
        <v>0.12</v>
      </c>
      <c r="W29" s="131">
        <v>0.247</v>
      </c>
      <c r="X29" s="132">
        <v>0</v>
      </c>
      <c r="Y29" s="133">
        <v>0</v>
      </c>
      <c r="Z29" s="134">
        <v>0.24199999999999999</v>
      </c>
      <c r="AA29" s="132">
        <v>0.112</v>
      </c>
      <c r="AB29" s="183">
        <v>0.128</v>
      </c>
      <c r="AC29" s="155">
        <f>ROUND(AC28/AC3,4)</f>
        <v>0.19220000000000001</v>
      </c>
      <c r="AD29" s="156">
        <f>ROUND(AD28/AD3,4)</f>
        <v>0.2011</v>
      </c>
      <c r="AE29" s="156">
        <f t="shared" ref="AE29:AF29" si="74">ROUND(AE28/AE3,4)</f>
        <v>8.3699999999999997E-2</v>
      </c>
      <c r="AF29" s="157">
        <f t="shared" si="74"/>
        <v>8.9700000000000002E-2</v>
      </c>
      <c r="AG29" s="158">
        <f>ROUND(AG28/AG3,4)</f>
        <v>0.1807</v>
      </c>
      <c r="AH29" s="156">
        <f>ROUND(AH28/AH3,4)</f>
        <v>0.1867</v>
      </c>
      <c r="AI29" s="156">
        <f t="shared" ref="AI29" si="75">ROUND(AI28/AI3,4)</f>
        <v>9.4299999999999995E-2</v>
      </c>
      <c r="AJ29" s="157">
        <f t="shared" ref="AJ29" si="76">ROUND(AJ28/AJ3,4)</f>
        <v>0.1072</v>
      </c>
      <c r="AK29" s="158">
        <f>ROUND(AK28/AK3,4)</f>
        <v>0.17730000000000001</v>
      </c>
      <c r="AL29" s="156">
        <f>ROUND(AL28/AL3,4)</f>
        <v>0.18340000000000001</v>
      </c>
      <c r="AM29" s="156">
        <f t="shared" ref="AM29" si="77">ROUND(AM28/AM3,4)</f>
        <v>8.9300000000000004E-2</v>
      </c>
      <c r="AN29" s="157">
        <f t="shared" ref="AN29" si="78">ROUND(AN28/AN3,4)</f>
        <v>7.6200000000000004E-2</v>
      </c>
      <c r="AO29" s="155">
        <f>ROUND(AO28/AO3,4)</f>
        <v>0.16619999999999999</v>
      </c>
      <c r="AP29" s="156">
        <f>ROUND(AP28/AP3,4)</f>
        <v>0.1706</v>
      </c>
      <c r="AQ29" s="156">
        <f t="shared" ref="AQ29" si="79">ROUND(AQ28/AQ3,4)</f>
        <v>9.0899999999999995E-2</v>
      </c>
      <c r="AR29" s="157">
        <f t="shared" ref="AR29" si="80">ROUND(AR28/AR3,4)</f>
        <v>7.5899999999999995E-2</v>
      </c>
    </row>
    <row r="30" spans="1:44" s="10" customFormat="1" ht="15" customHeight="1" x14ac:dyDescent="0.2">
      <c r="A30" s="108"/>
      <c r="B30" s="92" t="s">
        <v>44</v>
      </c>
      <c r="C30" s="91" t="s">
        <v>45</v>
      </c>
      <c r="D30" s="19" t="s">
        <v>18</v>
      </c>
      <c r="E30" s="103">
        <v>35</v>
      </c>
      <c r="F30" s="104">
        <v>6</v>
      </c>
      <c r="G30" s="105">
        <v>7</v>
      </c>
      <c r="H30" s="39">
        <v>51</v>
      </c>
      <c r="I30" s="37">
        <v>4</v>
      </c>
      <c r="J30" s="38">
        <v>8</v>
      </c>
      <c r="K30" s="39">
        <v>144</v>
      </c>
      <c r="L30" s="37">
        <v>5</v>
      </c>
      <c r="M30" s="38">
        <v>7</v>
      </c>
      <c r="N30" s="39">
        <v>372</v>
      </c>
      <c r="O30" s="37">
        <v>6</v>
      </c>
      <c r="P30" s="38">
        <v>7</v>
      </c>
      <c r="Q30" s="39">
        <v>487</v>
      </c>
      <c r="R30" s="37">
        <v>4</v>
      </c>
      <c r="S30" s="38">
        <v>10</v>
      </c>
      <c r="T30" s="71">
        <v>539</v>
      </c>
      <c r="U30" s="70">
        <v>3</v>
      </c>
      <c r="V30" s="72">
        <v>14</v>
      </c>
      <c r="W30" s="135">
        <v>559</v>
      </c>
      <c r="X30" s="136">
        <v>4</v>
      </c>
      <c r="Y30" s="137">
        <v>10</v>
      </c>
      <c r="Z30" s="138">
        <v>492</v>
      </c>
      <c r="AA30" s="136">
        <v>8</v>
      </c>
      <c r="AB30" s="184">
        <v>9</v>
      </c>
      <c r="AC30" s="159">
        <v>470</v>
      </c>
      <c r="AD30" s="160">
        <v>459</v>
      </c>
      <c r="AE30" s="160">
        <v>3</v>
      </c>
      <c r="AF30" s="161">
        <v>8</v>
      </c>
      <c r="AG30" s="162">
        <v>377</v>
      </c>
      <c r="AH30" s="160">
        <v>368</v>
      </c>
      <c r="AI30" s="20">
        <v>3</v>
      </c>
      <c r="AJ30" s="21">
        <v>6</v>
      </c>
      <c r="AK30" s="125">
        <v>343</v>
      </c>
      <c r="AL30" s="160">
        <v>335</v>
      </c>
      <c r="AM30" s="20">
        <v>4</v>
      </c>
      <c r="AN30" s="21">
        <v>4</v>
      </c>
      <c r="AO30" s="159">
        <f>SUM(AP30:AR30)</f>
        <v>239</v>
      </c>
      <c r="AP30" s="160">
        <v>236</v>
      </c>
      <c r="AQ30" s="20">
        <v>0</v>
      </c>
      <c r="AR30" s="21">
        <v>3</v>
      </c>
    </row>
    <row r="31" spans="1:44" s="10" customFormat="1" ht="15" customHeight="1" x14ac:dyDescent="0.2">
      <c r="A31" s="108"/>
      <c r="B31" s="92"/>
      <c r="C31" s="91"/>
      <c r="D31" s="18" t="s">
        <v>21</v>
      </c>
      <c r="E31" s="103"/>
      <c r="F31" s="104"/>
      <c r="G31" s="105"/>
      <c r="H31" s="45">
        <v>0.01</v>
      </c>
      <c r="I31" s="43">
        <v>2E-3</v>
      </c>
      <c r="J31" s="44">
        <v>3.0000000000000001E-3</v>
      </c>
      <c r="K31" s="45">
        <v>0.02</v>
      </c>
      <c r="L31" s="43">
        <v>3.0000000000000001E-3</v>
      </c>
      <c r="M31" s="44">
        <v>3.0000000000000001E-3</v>
      </c>
      <c r="N31" s="45">
        <v>2.7E-2</v>
      </c>
      <c r="O31" s="43">
        <v>4.0000000000000001E-3</v>
      </c>
      <c r="P31" s="44">
        <v>4.0000000000000001E-3</v>
      </c>
      <c r="Q31" s="45">
        <v>2.8000000000000001E-2</v>
      </c>
      <c r="R31" s="43">
        <v>3.0000000000000001E-3</v>
      </c>
      <c r="S31" s="44">
        <v>6.0000000000000001E-3</v>
      </c>
      <c r="T31" s="69">
        <v>2.5999999999999999E-2</v>
      </c>
      <c r="U31" s="68">
        <v>2E-3</v>
      </c>
      <c r="V31" s="67">
        <v>1.0999999999999999E-2</v>
      </c>
      <c r="W31" s="131">
        <v>2.3E-2</v>
      </c>
      <c r="X31" s="132">
        <v>0.108</v>
      </c>
      <c r="Y31" s="133">
        <v>0.127</v>
      </c>
      <c r="Z31" s="134">
        <v>1.9E-2</v>
      </c>
      <c r="AA31" s="132">
        <v>0.112</v>
      </c>
      <c r="AB31" s="183">
        <v>0.128</v>
      </c>
      <c r="AC31" s="155">
        <f>ROUND(AC30/AC3,4)</f>
        <v>1.66E-2</v>
      </c>
      <c r="AD31" s="156">
        <f>ROUND(AD30/AD3,4)</f>
        <v>1.7600000000000001E-2</v>
      </c>
      <c r="AE31" s="156">
        <f t="shared" ref="AE31:AF31" si="81">ROUND(AE30/AE3,4)</f>
        <v>2.3E-3</v>
      </c>
      <c r="AF31" s="157">
        <f t="shared" si="81"/>
        <v>9.1999999999999998E-3</v>
      </c>
      <c r="AG31" s="158">
        <f>ROUND(AG30/AG3,4)</f>
        <v>1.4200000000000001E-2</v>
      </c>
      <c r="AH31" s="156">
        <f>ROUND(AH30/AH3,4)</f>
        <v>1.49E-2</v>
      </c>
      <c r="AI31" s="156">
        <f t="shared" ref="AI31" si="82">ROUND(AI30/AI3,4)</f>
        <v>2.7000000000000001E-3</v>
      </c>
      <c r="AJ31" s="157">
        <f t="shared" ref="AJ31" si="83">ROUND(AJ30/AJ3,4)</f>
        <v>8.3999999999999995E-3</v>
      </c>
      <c r="AK31" s="158">
        <f>ROUND(AK30/AK3,4)</f>
        <v>1.3100000000000001E-2</v>
      </c>
      <c r="AL31" s="156">
        <f>ROUND(AL30/AL3,4)</f>
        <v>1.37E-2</v>
      </c>
      <c r="AM31" s="156">
        <f t="shared" ref="AM31" si="84">ROUND(AM30/AM3,4)</f>
        <v>4.1000000000000003E-3</v>
      </c>
      <c r="AN31" s="157">
        <f t="shared" ref="AN31" si="85">ROUND(AN30/AN3,4)</f>
        <v>6.4999999999999997E-3</v>
      </c>
      <c r="AO31" s="155">
        <f>ROUND(AO30/AO3,4)</f>
        <v>1.01E-2</v>
      </c>
      <c r="AP31" s="156">
        <f>ROUND(AP30/AP3,4)</f>
        <v>1.06E-2</v>
      </c>
      <c r="AQ31" s="156">
        <f t="shared" ref="AQ31" si="86">ROUND(AQ30/AQ3,4)</f>
        <v>0</v>
      </c>
      <c r="AR31" s="157">
        <f t="shared" ref="AR31" si="87">ROUND(AR30/AR3,4)</f>
        <v>6.3E-3</v>
      </c>
    </row>
    <row r="32" spans="1:44" ht="15" customHeight="1" x14ac:dyDescent="0.2">
      <c r="A32" s="108"/>
      <c r="B32" s="92" t="s">
        <v>46</v>
      </c>
      <c r="C32" s="117" t="s">
        <v>47</v>
      </c>
      <c r="D32" s="19" t="s">
        <v>18</v>
      </c>
      <c r="E32" s="116">
        <v>8.0000000000000002E-3</v>
      </c>
      <c r="F32" s="115">
        <v>2E-3</v>
      </c>
      <c r="G32" s="111">
        <v>2E-3</v>
      </c>
      <c r="H32" s="48">
        <v>44</v>
      </c>
      <c r="I32" s="49">
        <v>2</v>
      </c>
      <c r="J32" s="50">
        <v>0</v>
      </c>
      <c r="K32" s="48">
        <v>110</v>
      </c>
      <c r="L32" s="49">
        <v>1</v>
      </c>
      <c r="M32" s="50">
        <v>0</v>
      </c>
      <c r="N32" s="48">
        <v>130</v>
      </c>
      <c r="O32" s="49">
        <v>1</v>
      </c>
      <c r="P32" s="50">
        <v>0</v>
      </c>
      <c r="Q32" s="48">
        <v>150</v>
      </c>
      <c r="R32" s="49">
        <v>1</v>
      </c>
      <c r="S32" s="50">
        <v>0</v>
      </c>
      <c r="T32" s="71">
        <v>209</v>
      </c>
      <c r="U32" s="70">
        <v>3</v>
      </c>
      <c r="V32" s="72">
        <v>0</v>
      </c>
      <c r="W32" s="135">
        <v>212</v>
      </c>
      <c r="X32" s="136">
        <v>5</v>
      </c>
      <c r="Y32" s="137">
        <v>1</v>
      </c>
      <c r="Z32" s="138">
        <v>244</v>
      </c>
      <c r="AA32" s="136">
        <v>7</v>
      </c>
      <c r="AB32" s="184">
        <v>0</v>
      </c>
      <c r="AC32" s="159">
        <v>247</v>
      </c>
      <c r="AD32" s="160">
        <v>241</v>
      </c>
      <c r="AE32" s="160">
        <v>6</v>
      </c>
      <c r="AF32" s="161">
        <v>0</v>
      </c>
      <c r="AG32" s="162">
        <v>380</v>
      </c>
      <c r="AH32" s="160">
        <v>376</v>
      </c>
      <c r="AI32" s="20">
        <v>4</v>
      </c>
      <c r="AJ32" s="21">
        <v>0</v>
      </c>
      <c r="AK32" s="125">
        <v>392</v>
      </c>
      <c r="AL32" s="160">
        <v>386</v>
      </c>
      <c r="AM32" s="20">
        <v>5</v>
      </c>
      <c r="AN32" s="21">
        <v>1</v>
      </c>
      <c r="AO32" s="159">
        <f>SUM(AP32:AR32)</f>
        <v>360</v>
      </c>
      <c r="AP32" s="160">
        <v>358</v>
      </c>
      <c r="AQ32" s="20">
        <v>2</v>
      </c>
      <c r="AR32" s="21">
        <v>0</v>
      </c>
    </row>
    <row r="33" spans="1:44" ht="15" customHeight="1" x14ac:dyDescent="0.2">
      <c r="A33" s="108"/>
      <c r="B33" s="92"/>
      <c r="C33" s="117"/>
      <c r="D33" s="18" t="s">
        <v>21</v>
      </c>
      <c r="E33" s="116"/>
      <c r="F33" s="115"/>
      <c r="G33" s="111"/>
      <c r="H33" s="45">
        <v>8.0000000000000002E-3</v>
      </c>
      <c r="I33" s="43">
        <v>1E-3</v>
      </c>
      <c r="J33" s="44">
        <v>0</v>
      </c>
      <c r="K33" s="45">
        <v>1.4999999999999999E-2</v>
      </c>
      <c r="L33" s="43">
        <v>1E-3</v>
      </c>
      <c r="M33" s="44">
        <v>0</v>
      </c>
      <c r="N33" s="45">
        <v>8.9999999999999993E-3</v>
      </c>
      <c r="O33" s="43">
        <v>1E-3</v>
      </c>
      <c r="P33" s="44">
        <v>0</v>
      </c>
      <c r="Q33" s="45">
        <v>8.9999999999999993E-3</v>
      </c>
      <c r="R33" s="43">
        <v>1E-3</v>
      </c>
      <c r="S33" s="44">
        <v>0</v>
      </c>
      <c r="T33" s="69">
        <v>0.01</v>
      </c>
      <c r="U33" s="68">
        <v>2E-3</v>
      </c>
      <c r="V33" s="67">
        <v>0</v>
      </c>
      <c r="W33" s="131">
        <v>8.9999999999999993E-3</v>
      </c>
      <c r="X33" s="132">
        <v>3.0000000000000001E-3</v>
      </c>
      <c r="Y33" s="133">
        <v>8.0000000000000002E-3</v>
      </c>
      <c r="Z33" s="134">
        <v>8.9999999999999993E-3</v>
      </c>
      <c r="AA33" s="132">
        <v>6.0000000000000001E-3</v>
      </c>
      <c r="AB33" s="183">
        <v>8.0000000000000002E-3</v>
      </c>
      <c r="AC33" s="155">
        <f>ROUND(AC32/AC3,4)</f>
        <v>8.6999999999999994E-3</v>
      </c>
      <c r="AD33" s="156">
        <f>ROUND(AD32/AD3,4)</f>
        <v>9.1999999999999998E-3</v>
      </c>
      <c r="AE33" s="156">
        <f t="shared" ref="AE33:AF33" si="88">ROUND(AE32/AE3,4)</f>
        <v>4.5999999999999999E-3</v>
      </c>
      <c r="AF33" s="157">
        <f t="shared" si="88"/>
        <v>0</v>
      </c>
      <c r="AG33" s="158">
        <f>ROUND(AG32/AG3,4)</f>
        <v>1.43E-2</v>
      </c>
      <c r="AH33" s="156">
        <f>ROUND(AH32/AH3,4)</f>
        <v>1.52E-2</v>
      </c>
      <c r="AI33" s="156">
        <f t="shared" ref="AI33" si="89">ROUND(AI32/AI3,4)</f>
        <v>3.5999999999999999E-3</v>
      </c>
      <c r="AJ33" s="157">
        <f t="shared" ref="AJ33" si="90">ROUND(AJ32/AJ3,4)</f>
        <v>0</v>
      </c>
      <c r="AK33" s="158">
        <f>ROUND(AK32/AK3,4)</f>
        <v>1.4999999999999999E-2</v>
      </c>
      <c r="AL33" s="156">
        <f>ROUND(AL32/AL3,4)</f>
        <v>1.5699999999999999E-2</v>
      </c>
      <c r="AM33" s="156">
        <f t="shared" ref="AM33" si="91">ROUND(AM32/AM3,4)</f>
        <v>5.1000000000000004E-3</v>
      </c>
      <c r="AN33" s="157">
        <f t="shared" ref="AN33" si="92">ROUND(AN32/AN3,4)</f>
        <v>1.6000000000000001E-3</v>
      </c>
      <c r="AO33" s="155">
        <f>ROUND(AO32/AO3,4)</f>
        <v>1.5299999999999999E-2</v>
      </c>
      <c r="AP33" s="156">
        <f>ROUND(AP32/AP3,4)</f>
        <v>1.6E-2</v>
      </c>
      <c r="AQ33" s="156">
        <f t="shared" ref="AQ33" si="93">ROUND(AQ32/AQ3,4)</f>
        <v>2.7000000000000001E-3</v>
      </c>
      <c r="AR33" s="157">
        <f t="shared" ref="AR33" si="94">ROUND(AR32/AR3,4)</f>
        <v>0</v>
      </c>
    </row>
    <row r="34" spans="1:44" ht="15" customHeight="1" x14ac:dyDescent="0.2">
      <c r="A34" s="108"/>
      <c r="B34" s="92" t="s">
        <v>48</v>
      </c>
      <c r="C34" s="93" t="s">
        <v>49</v>
      </c>
      <c r="D34" s="19" t="s">
        <v>18</v>
      </c>
      <c r="E34" s="103">
        <v>324</v>
      </c>
      <c r="F34" s="104">
        <v>195</v>
      </c>
      <c r="G34" s="105">
        <v>264</v>
      </c>
      <c r="H34" s="106">
        <v>671</v>
      </c>
      <c r="I34" s="104">
        <v>236</v>
      </c>
      <c r="J34" s="105">
        <v>234</v>
      </c>
      <c r="K34" s="106">
        <v>1218</v>
      </c>
      <c r="L34" s="104">
        <v>303</v>
      </c>
      <c r="M34" s="105">
        <v>235</v>
      </c>
      <c r="N34" s="106">
        <v>2989</v>
      </c>
      <c r="O34" s="104">
        <v>330</v>
      </c>
      <c r="P34" s="105">
        <v>215</v>
      </c>
      <c r="Q34" s="106">
        <v>4135</v>
      </c>
      <c r="R34" s="104">
        <v>335</v>
      </c>
      <c r="S34" s="105">
        <v>209</v>
      </c>
      <c r="T34" s="106">
        <v>5038</v>
      </c>
      <c r="U34" s="104">
        <v>360</v>
      </c>
      <c r="V34" s="105">
        <v>183</v>
      </c>
      <c r="W34" s="106">
        <v>6207</v>
      </c>
      <c r="X34" s="104">
        <v>421</v>
      </c>
      <c r="Y34" s="105">
        <v>188</v>
      </c>
      <c r="Z34" s="112">
        <v>6831</v>
      </c>
      <c r="AA34" s="104">
        <v>358</v>
      </c>
      <c r="AB34" s="113">
        <v>201</v>
      </c>
      <c r="AC34" s="159">
        <v>0</v>
      </c>
      <c r="AD34" s="160">
        <v>0</v>
      </c>
      <c r="AE34" s="160">
        <v>0</v>
      </c>
      <c r="AF34" s="161">
        <v>0</v>
      </c>
      <c r="AG34" s="162">
        <v>567</v>
      </c>
      <c r="AH34" s="160">
        <v>561</v>
      </c>
      <c r="AI34" s="20">
        <v>5</v>
      </c>
      <c r="AJ34" s="21">
        <v>1</v>
      </c>
      <c r="AK34" s="125">
        <v>579</v>
      </c>
      <c r="AL34" s="160">
        <v>571</v>
      </c>
      <c r="AM34" s="20">
        <v>8</v>
      </c>
      <c r="AN34" s="21">
        <v>0</v>
      </c>
      <c r="AO34" s="159">
        <f>SUM(AP34:AR34)</f>
        <v>513</v>
      </c>
      <c r="AP34" s="160">
        <v>507</v>
      </c>
      <c r="AQ34" s="20">
        <v>5</v>
      </c>
      <c r="AR34" s="21">
        <v>1</v>
      </c>
    </row>
    <row r="35" spans="1:44" ht="15" customHeight="1" x14ac:dyDescent="0.2">
      <c r="A35" s="108"/>
      <c r="B35" s="92"/>
      <c r="C35" s="93"/>
      <c r="D35" s="18" t="s">
        <v>21</v>
      </c>
      <c r="E35" s="103"/>
      <c r="F35" s="104"/>
      <c r="G35" s="105"/>
      <c r="H35" s="106"/>
      <c r="I35" s="104"/>
      <c r="J35" s="105"/>
      <c r="K35" s="106"/>
      <c r="L35" s="104"/>
      <c r="M35" s="105"/>
      <c r="N35" s="106"/>
      <c r="O35" s="104"/>
      <c r="P35" s="105"/>
      <c r="Q35" s="106"/>
      <c r="R35" s="104"/>
      <c r="S35" s="105"/>
      <c r="T35" s="106"/>
      <c r="U35" s="104"/>
      <c r="V35" s="105"/>
      <c r="W35" s="106"/>
      <c r="X35" s="104"/>
      <c r="Y35" s="105"/>
      <c r="Z35" s="112"/>
      <c r="AA35" s="104"/>
      <c r="AB35" s="113"/>
      <c r="AC35" s="155">
        <f>ROUND(AC34/AC3,4)</f>
        <v>0</v>
      </c>
      <c r="AD35" s="156">
        <f>ROUND(AD34/AD3,4)</f>
        <v>0</v>
      </c>
      <c r="AE35" s="156">
        <f t="shared" ref="AE35:AF35" si="95">ROUND(AE34/AE3,4)</f>
        <v>0</v>
      </c>
      <c r="AF35" s="157">
        <f t="shared" si="95"/>
        <v>0</v>
      </c>
      <c r="AG35" s="158">
        <f>ROUND(AG34/AG3,4)</f>
        <v>2.1399999999999999E-2</v>
      </c>
      <c r="AH35" s="156">
        <f>ROUND(AH34/AH3,4)</f>
        <v>2.2700000000000001E-2</v>
      </c>
      <c r="AI35" s="156">
        <f t="shared" ref="AI35" si="96">ROUND(AI34/AI3,4)</f>
        <v>4.4999999999999997E-3</v>
      </c>
      <c r="AJ35" s="157">
        <f t="shared" ref="AJ35" si="97">ROUND(AJ34/AJ3,4)</f>
        <v>1.4E-3</v>
      </c>
      <c r="AK35" s="158">
        <f>ROUND(AK34/AK3,4)</f>
        <v>2.2200000000000001E-2</v>
      </c>
      <c r="AL35" s="156">
        <f>ROUND(AL34/AL3,4)</f>
        <v>2.3300000000000001E-2</v>
      </c>
      <c r="AM35" s="156">
        <f t="shared" ref="AM35" si="98">ROUND(AM34/AM3,4)</f>
        <v>8.0999999999999996E-3</v>
      </c>
      <c r="AN35" s="157">
        <f t="shared" ref="AN35" si="99">ROUND(AN34/AN3,4)</f>
        <v>0</v>
      </c>
      <c r="AO35" s="155">
        <f>ROUND(AO34/AO3,4)</f>
        <v>2.18E-2</v>
      </c>
      <c r="AP35" s="156">
        <f>ROUND(AP34/AP3,4)</f>
        <v>2.2700000000000001E-2</v>
      </c>
      <c r="AQ35" s="156">
        <f t="shared" ref="AQ35" si="100">ROUND(AQ34/AQ3,4)</f>
        <v>6.7000000000000002E-3</v>
      </c>
      <c r="AR35" s="157">
        <f t="shared" ref="AR35" si="101">ROUND(AR34/AR3,4)</f>
        <v>2.0999999999999999E-3</v>
      </c>
    </row>
    <row r="36" spans="1:44" ht="15" customHeight="1" x14ac:dyDescent="0.2">
      <c r="A36" s="108"/>
      <c r="B36" s="92" t="s">
        <v>50</v>
      </c>
      <c r="C36" s="118" t="s">
        <v>51</v>
      </c>
      <c r="D36" s="19" t="s">
        <v>18</v>
      </c>
      <c r="E36" s="103"/>
      <c r="F36" s="104"/>
      <c r="G36" s="105"/>
      <c r="H36" s="106"/>
      <c r="I36" s="104"/>
      <c r="J36" s="105"/>
      <c r="K36" s="106"/>
      <c r="L36" s="104"/>
      <c r="M36" s="105"/>
      <c r="N36" s="106"/>
      <c r="O36" s="104"/>
      <c r="P36" s="105"/>
      <c r="Q36" s="106"/>
      <c r="R36" s="104"/>
      <c r="S36" s="105"/>
      <c r="T36" s="106"/>
      <c r="U36" s="104"/>
      <c r="V36" s="105"/>
      <c r="W36" s="106"/>
      <c r="X36" s="104"/>
      <c r="Y36" s="105"/>
      <c r="Z36" s="112"/>
      <c r="AA36" s="104"/>
      <c r="AB36" s="113"/>
      <c r="AC36" s="159">
        <v>1016</v>
      </c>
      <c r="AD36" s="160">
        <v>930</v>
      </c>
      <c r="AE36" s="160">
        <v>35</v>
      </c>
      <c r="AF36" s="161">
        <v>51</v>
      </c>
      <c r="AG36" s="162">
        <v>1215</v>
      </c>
      <c r="AH36" s="160">
        <v>1121</v>
      </c>
      <c r="AI36" s="20">
        <v>45</v>
      </c>
      <c r="AJ36" s="21">
        <v>49</v>
      </c>
      <c r="AK36" s="124">
        <v>1103</v>
      </c>
      <c r="AL36" s="160">
        <v>1013</v>
      </c>
      <c r="AM36" s="20">
        <v>45</v>
      </c>
      <c r="AN36" s="21">
        <v>45</v>
      </c>
      <c r="AO36" s="159">
        <f>SUM(AP36:AR36)</f>
        <v>989</v>
      </c>
      <c r="AP36" s="160">
        <v>926</v>
      </c>
      <c r="AQ36" s="20">
        <v>34</v>
      </c>
      <c r="AR36" s="21">
        <v>29</v>
      </c>
    </row>
    <row r="37" spans="1:44" ht="15" customHeight="1" x14ac:dyDescent="0.2">
      <c r="A37" s="108"/>
      <c r="B37" s="92"/>
      <c r="C37" s="118"/>
      <c r="D37" s="18" t="s">
        <v>21</v>
      </c>
      <c r="E37" s="103"/>
      <c r="F37" s="104"/>
      <c r="G37" s="105"/>
      <c r="H37" s="106"/>
      <c r="I37" s="104"/>
      <c r="J37" s="105"/>
      <c r="K37" s="106"/>
      <c r="L37" s="104"/>
      <c r="M37" s="105"/>
      <c r="N37" s="106"/>
      <c r="O37" s="104"/>
      <c r="P37" s="105"/>
      <c r="Q37" s="106"/>
      <c r="R37" s="104"/>
      <c r="S37" s="105"/>
      <c r="T37" s="106"/>
      <c r="U37" s="104"/>
      <c r="V37" s="105"/>
      <c r="W37" s="106"/>
      <c r="X37" s="104"/>
      <c r="Y37" s="105"/>
      <c r="Z37" s="112"/>
      <c r="AA37" s="104"/>
      <c r="AB37" s="113"/>
      <c r="AC37" s="155">
        <f>ROUND(AC36/AC3,4)</f>
        <v>3.5900000000000001E-2</v>
      </c>
      <c r="AD37" s="156">
        <f>ROUND(AD36/AD3,4)</f>
        <v>3.56E-2</v>
      </c>
      <c r="AE37" s="156">
        <f t="shared" ref="AE37:AF37" si="102">ROUND(AE36/AE3,4)</f>
        <v>2.6599999999999999E-2</v>
      </c>
      <c r="AF37" s="157">
        <f t="shared" si="102"/>
        <v>5.8599999999999999E-2</v>
      </c>
      <c r="AG37" s="158">
        <f>ROUND(AG36/AG3,4)</f>
        <v>4.58E-2</v>
      </c>
      <c r="AH37" s="156">
        <f>ROUND(AH36/AH3,4)</f>
        <v>4.5400000000000003E-2</v>
      </c>
      <c r="AI37" s="156">
        <f t="shared" ref="AI37" si="103">ROUND(AI36/AI3,4)</f>
        <v>4.0800000000000003E-2</v>
      </c>
      <c r="AJ37" s="157">
        <f t="shared" ref="AJ37" si="104">ROUND(AJ36/AJ3,4)</f>
        <v>6.8199999999999997E-2</v>
      </c>
      <c r="AK37" s="158">
        <f>ROUND(AK36/AK3,4)</f>
        <v>4.2200000000000001E-2</v>
      </c>
      <c r="AL37" s="156">
        <f>ROUND(AL36/AL3,4)</f>
        <v>4.1300000000000003E-2</v>
      </c>
      <c r="AM37" s="156">
        <f t="shared" ref="AM37" si="105">ROUND(AM36/AM3,4)</f>
        <v>4.5699999999999998E-2</v>
      </c>
      <c r="AN37" s="157">
        <f t="shared" ref="AN37" si="106">ROUND(AN36/AN3,4)</f>
        <v>7.2900000000000006E-2</v>
      </c>
      <c r="AO37" s="155">
        <f>ROUND(AO36/AO3,4)</f>
        <v>4.2000000000000003E-2</v>
      </c>
      <c r="AP37" s="156">
        <f>ROUND(AP36/AP3,4)</f>
        <v>4.1399999999999999E-2</v>
      </c>
      <c r="AQ37" s="156">
        <f t="shared" ref="AQ37" si="107">ROUND(AQ36/AQ3,4)</f>
        <v>4.5499999999999999E-2</v>
      </c>
      <c r="AR37" s="157">
        <f t="shared" ref="AR37" si="108">ROUND(AR36/AR3,4)</f>
        <v>6.1199999999999997E-2</v>
      </c>
    </row>
    <row r="38" spans="1:44" ht="15" customHeight="1" x14ac:dyDescent="0.2">
      <c r="A38" s="108"/>
      <c r="B38" s="92" t="s">
        <v>52</v>
      </c>
      <c r="C38" s="93" t="s">
        <v>53</v>
      </c>
      <c r="D38" s="19" t="s">
        <v>18</v>
      </c>
      <c r="E38" s="103"/>
      <c r="F38" s="104"/>
      <c r="G38" s="105"/>
      <c r="H38" s="106"/>
      <c r="I38" s="104"/>
      <c r="J38" s="105"/>
      <c r="K38" s="106"/>
      <c r="L38" s="104"/>
      <c r="M38" s="105"/>
      <c r="N38" s="106"/>
      <c r="O38" s="104"/>
      <c r="P38" s="105"/>
      <c r="Q38" s="106"/>
      <c r="R38" s="104"/>
      <c r="S38" s="105"/>
      <c r="T38" s="106"/>
      <c r="U38" s="104"/>
      <c r="V38" s="105"/>
      <c r="W38" s="106"/>
      <c r="X38" s="104"/>
      <c r="Y38" s="105"/>
      <c r="Z38" s="112"/>
      <c r="AA38" s="104"/>
      <c r="AB38" s="113"/>
      <c r="AC38" s="159">
        <v>0</v>
      </c>
      <c r="AD38" s="160">
        <v>0</v>
      </c>
      <c r="AE38" s="160">
        <v>0</v>
      </c>
      <c r="AF38" s="161">
        <v>0</v>
      </c>
      <c r="AG38" s="162">
        <v>1175</v>
      </c>
      <c r="AH38" s="160">
        <v>1119</v>
      </c>
      <c r="AI38" s="20">
        <v>44</v>
      </c>
      <c r="AJ38" s="21">
        <v>12</v>
      </c>
      <c r="AK38" s="124">
        <v>1024</v>
      </c>
      <c r="AL38" s="160">
        <v>970</v>
      </c>
      <c r="AM38" s="20">
        <v>40</v>
      </c>
      <c r="AN38" s="21">
        <v>14</v>
      </c>
      <c r="AO38" s="159">
        <f>SUM(AP38:AR38)</f>
        <v>909</v>
      </c>
      <c r="AP38" s="160">
        <v>867</v>
      </c>
      <c r="AQ38" s="20">
        <v>31</v>
      </c>
      <c r="AR38" s="21">
        <v>11</v>
      </c>
    </row>
    <row r="39" spans="1:44" ht="15" customHeight="1" x14ac:dyDescent="0.2">
      <c r="A39" s="108"/>
      <c r="B39" s="92"/>
      <c r="C39" s="93"/>
      <c r="D39" s="18" t="s">
        <v>21</v>
      </c>
      <c r="E39" s="103"/>
      <c r="F39" s="104"/>
      <c r="G39" s="105"/>
      <c r="H39" s="106"/>
      <c r="I39" s="104"/>
      <c r="J39" s="105"/>
      <c r="K39" s="106"/>
      <c r="L39" s="104"/>
      <c r="M39" s="105"/>
      <c r="N39" s="106"/>
      <c r="O39" s="104"/>
      <c r="P39" s="105"/>
      <c r="Q39" s="106"/>
      <c r="R39" s="104"/>
      <c r="S39" s="105"/>
      <c r="T39" s="106"/>
      <c r="U39" s="104"/>
      <c r="V39" s="105"/>
      <c r="W39" s="106"/>
      <c r="X39" s="104"/>
      <c r="Y39" s="105"/>
      <c r="Z39" s="112"/>
      <c r="AA39" s="104"/>
      <c r="AB39" s="113"/>
      <c r="AC39" s="155">
        <f>ROUND(AC38/AC3,4)</f>
        <v>0</v>
      </c>
      <c r="AD39" s="156">
        <f>ROUND(AD38/AD3,4)</f>
        <v>0</v>
      </c>
      <c r="AE39" s="156">
        <f t="shared" ref="AE39:AF39" si="109">ROUND(AE38/AE3,4)</f>
        <v>0</v>
      </c>
      <c r="AF39" s="157">
        <f t="shared" si="109"/>
        <v>0</v>
      </c>
      <c r="AG39" s="158">
        <f>ROUND(AG38/AG3,4)</f>
        <v>4.4299999999999999E-2</v>
      </c>
      <c r="AH39" s="156">
        <f>ROUND(AH38/AH3,4)</f>
        <v>4.53E-2</v>
      </c>
      <c r="AI39" s="156">
        <f t="shared" ref="AI39" si="110">ROUND(AI38/AI3,4)</f>
        <v>3.9899999999999998E-2</v>
      </c>
      <c r="AJ39" s="157">
        <f t="shared" ref="AJ39" si="111">ROUND(AJ38/AJ3,4)</f>
        <v>1.67E-2</v>
      </c>
      <c r="AK39" s="158">
        <f>ROUND(AK38/AK3,4)</f>
        <v>3.9199999999999999E-2</v>
      </c>
      <c r="AL39" s="156">
        <f>ROUND(AL38/AL3,4)</f>
        <v>3.95E-2</v>
      </c>
      <c r="AM39" s="156">
        <f t="shared" ref="AM39" si="112">ROUND(AM38/AM3,4)</f>
        <v>4.0599999999999997E-2</v>
      </c>
      <c r="AN39" s="157">
        <f t="shared" ref="AN39" si="113">ROUND(AN38/AN3,4)</f>
        <v>2.2700000000000001E-2</v>
      </c>
      <c r="AO39" s="155">
        <f>ROUND(AO38/AO3,4)</f>
        <v>3.8600000000000002E-2</v>
      </c>
      <c r="AP39" s="156">
        <f>ROUND(AP38/AP3,4)</f>
        <v>3.8800000000000001E-2</v>
      </c>
      <c r="AQ39" s="156">
        <f t="shared" ref="AQ39" si="114">ROUND(AQ38/AQ3,4)</f>
        <v>4.1399999999999999E-2</v>
      </c>
      <c r="AR39" s="157">
        <f t="shared" ref="AR39" si="115">ROUND(AR38/AR3,4)</f>
        <v>2.3199999999999998E-2</v>
      </c>
    </row>
    <row r="40" spans="1:44" ht="15" customHeight="1" x14ac:dyDescent="0.2">
      <c r="A40" s="108"/>
      <c r="B40" s="92" t="s">
        <v>54</v>
      </c>
      <c r="C40" s="91" t="s">
        <v>55</v>
      </c>
      <c r="D40" s="19" t="s">
        <v>18</v>
      </c>
      <c r="E40" s="103"/>
      <c r="F40" s="104"/>
      <c r="G40" s="105"/>
      <c r="H40" s="106"/>
      <c r="I40" s="104"/>
      <c r="J40" s="105"/>
      <c r="K40" s="106"/>
      <c r="L40" s="104"/>
      <c r="M40" s="105"/>
      <c r="N40" s="106"/>
      <c r="O40" s="104"/>
      <c r="P40" s="105"/>
      <c r="Q40" s="106"/>
      <c r="R40" s="104"/>
      <c r="S40" s="105"/>
      <c r="T40" s="106"/>
      <c r="U40" s="104"/>
      <c r="V40" s="105"/>
      <c r="W40" s="106"/>
      <c r="X40" s="104"/>
      <c r="Y40" s="105"/>
      <c r="Z40" s="112"/>
      <c r="AA40" s="104"/>
      <c r="AB40" s="113"/>
      <c r="AC40" s="159">
        <v>1078</v>
      </c>
      <c r="AD40" s="160">
        <v>998</v>
      </c>
      <c r="AE40" s="160">
        <v>36</v>
      </c>
      <c r="AF40" s="161">
        <v>44</v>
      </c>
      <c r="AG40" s="162">
        <v>944</v>
      </c>
      <c r="AH40" s="160">
        <v>880</v>
      </c>
      <c r="AI40" s="20">
        <v>31</v>
      </c>
      <c r="AJ40" s="21">
        <v>33</v>
      </c>
      <c r="AK40" s="125">
        <v>827</v>
      </c>
      <c r="AL40" s="160">
        <v>777</v>
      </c>
      <c r="AM40" s="20">
        <v>28</v>
      </c>
      <c r="AN40" s="21">
        <v>22</v>
      </c>
      <c r="AO40" s="159">
        <f>SUM(AP40:AR40)</f>
        <v>833</v>
      </c>
      <c r="AP40" s="160">
        <v>798</v>
      </c>
      <c r="AQ40" s="20">
        <v>13</v>
      </c>
      <c r="AR40" s="21">
        <v>22</v>
      </c>
    </row>
    <row r="41" spans="1:44" ht="15" customHeight="1" x14ac:dyDescent="0.2">
      <c r="A41" s="108"/>
      <c r="B41" s="92"/>
      <c r="C41" s="91"/>
      <c r="D41" s="18" t="s">
        <v>21</v>
      </c>
      <c r="E41" s="116">
        <v>7.8E-2</v>
      </c>
      <c r="F41" s="115">
        <v>7.8E-2</v>
      </c>
      <c r="G41" s="111">
        <v>8.4000000000000005E-2</v>
      </c>
      <c r="H41" s="114">
        <v>0.13</v>
      </c>
      <c r="I41" s="115">
        <v>0.11</v>
      </c>
      <c r="J41" s="111">
        <v>9.1999999999999998E-2</v>
      </c>
      <c r="K41" s="114">
        <v>0.17</v>
      </c>
      <c r="L41" s="115">
        <v>0.17100000000000001</v>
      </c>
      <c r="M41" s="111">
        <v>0.112</v>
      </c>
      <c r="N41" s="114">
        <v>0.21299999999999999</v>
      </c>
      <c r="O41" s="115">
        <v>0.20499999999999999</v>
      </c>
      <c r="P41" s="111">
        <v>0.115</v>
      </c>
      <c r="Q41" s="114">
        <v>0.24</v>
      </c>
      <c r="R41" s="115">
        <v>0.22500000000000001</v>
      </c>
      <c r="S41" s="111">
        <v>0.13</v>
      </c>
      <c r="T41" s="114">
        <v>0.24399999999999999</v>
      </c>
      <c r="U41" s="115">
        <v>0.23899999999999999</v>
      </c>
      <c r="V41" s="111">
        <v>0.14299999999999999</v>
      </c>
      <c r="W41" s="116">
        <v>0.252</v>
      </c>
      <c r="X41" s="198">
        <v>0.28199999999999997</v>
      </c>
      <c r="Y41" s="199">
        <v>0.151</v>
      </c>
      <c r="Z41" s="200">
        <v>0.26200000000000001</v>
      </c>
      <c r="AA41" s="198">
        <v>0.25600000000000001</v>
      </c>
      <c r="AB41" s="201">
        <v>0.16800000000000001</v>
      </c>
      <c r="AC41" s="155">
        <f>ROUND(AC40/AC3,4)</f>
        <v>3.8100000000000002E-2</v>
      </c>
      <c r="AD41" s="156">
        <f>ROUND(AD40/AD3,4)</f>
        <v>3.8199999999999998E-2</v>
      </c>
      <c r="AE41" s="156">
        <f t="shared" ref="AE41:AF41" si="116">ROUND(AE40/AE3,4)</f>
        <v>2.7400000000000001E-2</v>
      </c>
      <c r="AF41" s="157">
        <f t="shared" si="116"/>
        <v>5.0599999999999999E-2</v>
      </c>
      <c r="AG41" s="158">
        <f>ROUND(AG40/AG3,4)</f>
        <v>3.56E-2</v>
      </c>
      <c r="AH41" s="156">
        <f>ROUND(AH40/AH3,4)</f>
        <v>3.56E-2</v>
      </c>
      <c r="AI41" s="156">
        <f t="shared" ref="AI41" si="117">ROUND(AI40/AI3,4)</f>
        <v>2.81E-2</v>
      </c>
      <c r="AJ41" s="157">
        <f t="shared" ref="AJ41" si="118">ROUND(AJ40/AJ3,4)</f>
        <v>4.5999999999999999E-2</v>
      </c>
      <c r="AK41" s="158">
        <f>ROUND(AK40/AK3,4)</f>
        <v>3.1600000000000003E-2</v>
      </c>
      <c r="AL41" s="156">
        <f>ROUND(AL40/AL3,4)</f>
        <v>3.1699999999999999E-2</v>
      </c>
      <c r="AM41" s="156">
        <f t="shared" ref="AM41" si="119">ROUND(AM40/AM3,4)</f>
        <v>2.8400000000000002E-2</v>
      </c>
      <c r="AN41" s="157">
        <f t="shared" ref="AN41" si="120">ROUND(AN40/AN3,4)</f>
        <v>3.5700000000000003E-2</v>
      </c>
      <c r="AO41" s="155">
        <f>ROUND(AO40/AO3,4)</f>
        <v>3.5299999999999998E-2</v>
      </c>
      <c r="AP41" s="156">
        <f>ROUND(AP40/AP3,4)</f>
        <v>3.5700000000000003E-2</v>
      </c>
      <c r="AQ41" s="156">
        <f t="shared" ref="AQ41" si="121">ROUND(AQ40/AQ3,4)</f>
        <v>1.7399999999999999E-2</v>
      </c>
      <c r="AR41" s="157">
        <f t="shared" ref="AR41" si="122">ROUND(AR40/AR3,4)</f>
        <v>4.6399999999999997E-2</v>
      </c>
    </row>
    <row r="42" spans="1:44" ht="15" customHeight="1" x14ac:dyDescent="0.2">
      <c r="A42" s="108"/>
      <c r="B42" s="92" t="s">
        <v>56</v>
      </c>
      <c r="C42" s="91" t="s">
        <v>57</v>
      </c>
      <c r="D42" s="19" t="s">
        <v>18</v>
      </c>
      <c r="E42" s="116"/>
      <c r="F42" s="115"/>
      <c r="G42" s="111"/>
      <c r="H42" s="114"/>
      <c r="I42" s="115"/>
      <c r="J42" s="111"/>
      <c r="K42" s="114"/>
      <c r="L42" s="115"/>
      <c r="M42" s="111"/>
      <c r="N42" s="114"/>
      <c r="O42" s="115"/>
      <c r="P42" s="111"/>
      <c r="Q42" s="114"/>
      <c r="R42" s="115"/>
      <c r="S42" s="111"/>
      <c r="T42" s="114"/>
      <c r="U42" s="115"/>
      <c r="V42" s="111"/>
      <c r="W42" s="116"/>
      <c r="X42" s="198"/>
      <c r="Y42" s="199"/>
      <c r="Z42" s="200"/>
      <c r="AA42" s="198"/>
      <c r="AB42" s="201"/>
      <c r="AC42" s="159">
        <v>2399</v>
      </c>
      <c r="AD42" s="160">
        <v>2207</v>
      </c>
      <c r="AE42" s="160">
        <v>125</v>
      </c>
      <c r="AF42" s="161">
        <v>67</v>
      </c>
      <c r="AG42" s="162">
        <v>2695</v>
      </c>
      <c r="AH42" s="160">
        <v>2499</v>
      </c>
      <c r="AI42" s="20">
        <v>130</v>
      </c>
      <c r="AJ42" s="21">
        <v>66</v>
      </c>
      <c r="AK42" s="124">
        <v>2976</v>
      </c>
      <c r="AL42" s="160">
        <v>2780</v>
      </c>
      <c r="AM42" s="20">
        <v>127</v>
      </c>
      <c r="AN42" s="21">
        <v>69</v>
      </c>
      <c r="AO42" s="159">
        <f>SUM(AP42:AR42)</f>
        <v>2899</v>
      </c>
      <c r="AP42" s="160">
        <v>2767</v>
      </c>
      <c r="AQ42" s="20">
        <v>77</v>
      </c>
      <c r="AR42" s="21">
        <v>55</v>
      </c>
    </row>
    <row r="43" spans="1:44" ht="15" customHeight="1" x14ac:dyDescent="0.2">
      <c r="A43" s="108"/>
      <c r="B43" s="92"/>
      <c r="C43" s="91"/>
      <c r="D43" s="18" t="s">
        <v>21</v>
      </c>
      <c r="E43" s="116"/>
      <c r="F43" s="115"/>
      <c r="G43" s="111"/>
      <c r="H43" s="114"/>
      <c r="I43" s="115"/>
      <c r="J43" s="111"/>
      <c r="K43" s="114"/>
      <c r="L43" s="115"/>
      <c r="M43" s="111"/>
      <c r="N43" s="114"/>
      <c r="O43" s="115"/>
      <c r="P43" s="111"/>
      <c r="Q43" s="114"/>
      <c r="R43" s="115"/>
      <c r="S43" s="111"/>
      <c r="T43" s="114"/>
      <c r="U43" s="115"/>
      <c r="V43" s="111"/>
      <c r="W43" s="116"/>
      <c r="X43" s="198"/>
      <c r="Y43" s="199"/>
      <c r="Z43" s="200"/>
      <c r="AA43" s="198"/>
      <c r="AB43" s="201"/>
      <c r="AC43" s="155">
        <f>ROUND(AC42/AC3,4)</f>
        <v>8.4699999999999998E-2</v>
      </c>
      <c r="AD43" s="156">
        <f>ROUND(AD42/AD3,4)</f>
        <v>8.4500000000000006E-2</v>
      </c>
      <c r="AE43" s="156">
        <f t="shared" ref="AE43:AF43" si="123">ROUND(AE42/AE3,4)</f>
        <v>9.5100000000000004E-2</v>
      </c>
      <c r="AF43" s="157">
        <f t="shared" si="123"/>
        <v>7.6999999999999999E-2</v>
      </c>
      <c r="AG43" s="158">
        <f>ROUND(AG42/AG3,4)</f>
        <v>0.1016</v>
      </c>
      <c r="AH43" s="156">
        <f>ROUND(AH42/AH3,4)</f>
        <v>0.1012</v>
      </c>
      <c r="AI43" s="156">
        <f t="shared" ref="AI43" si="124">ROUND(AI42/AI3,4)</f>
        <v>0.1179</v>
      </c>
      <c r="AJ43" s="157">
        <f t="shared" ref="AJ43" si="125">ROUND(AJ42/AJ3,4)</f>
        <v>9.1899999999999996E-2</v>
      </c>
      <c r="AK43" s="158">
        <f>ROUND(AK42/AK3,4)</f>
        <v>0.1139</v>
      </c>
      <c r="AL43" s="156">
        <f>ROUND(AL42/AL3,4)</f>
        <v>0.1133</v>
      </c>
      <c r="AM43" s="156">
        <f t="shared" ref="AM43" si="126">ROUND(AM42/AM3,4)</f>
        <v>0.12889999999999999</v>
      </c>
      <c r="AN43" s="157">
        <f t="shared" ref="AN43" si="127">ROUND(AN42/AN3,4)</f>
        <v>0.1118</v>
      </c>
      <c r="AO43" s="155">
        <f>ROUND(AO42/AO3,4)</f>
        <v>0.123</v>
      </c>
      <c r="AP43" s="156">
        <f>ROUND(AP42/AP3,4)</f>
        <v>0.12379999999999999</v>
      </c>
      <c r="AQ43" s="156">
        <f t="shared" ref="AQ43" si="128">ROUND(AQ42/AQ3,4)</f>
        <v>0.10290000000000001</v>
      </c>
      <c r="AR43" s="157">
        <f t="shared" ref="AR43" si="129">ROUND(AR42/AR3,4)</f>
        <v>0.11600000000000001</v>
      </c>
    </row>
    <row r="44" spans="1:44" ht="15" customHeight="1" x14ac:dyDescent="0.2">
      <c r="A44" s="108"/>
      <c r="B44" s="92" t="s">
        <v>58</v>
      </c>
      <c r="C44" s="91" t="s">
        <v>59</v>
      </c>
      <c r="D44" s="19" t="s">
        <v>18</v>
      </c>
      <c r="E44" s="116"/>
      <c r="F44" s="115"/>
      <c r="G44" s="111"/>
      <c r="H44" s="114"/>
      <c r="I44" s="115"/>
      <c r="J44" s="111"/>
      <c r="K44" s="114"/>
      <c r="L44" s="115"/>
      <c r="M44" s="111"/>
      <c r="N44" s="114"/>
      <c r="O44" s="115"/>
      <c r="P44" s="111"/>
      <c r="Q44" s="114"/>
      <c r="R44" s="115"/>
      <c r="S44" s="111"/>
      <c r="T44" s="114"/>
      <c r="U44" s="115"/>
      <c r="V44" s="111"/>
      <c r="W44" s="116"/>
      <c r="X44" s="198"/>
      <c r="Y44" s="199"/>
      <c r="Z44" s="200"/>
      <c r="AA44" s="198"/>
      <c r="AB44" s="201"/>
      <c r="AC44" s="159">
        <v>368</v>
      </c>
      <c r="AD44" s="160">
        <v>290</v>
      </c>
      <c r="AE44" s="160">
        <v>47</v>
      </c>
      <c r="AF44" s="161">
        <v>31</v>
      </c>
      <c r="AG44" s="162">
        <v>175</v>
      </c>
      <c r="AH44" s="160">
        <v>130</v>
      </c>
      <c r="AI44" s="20">
        <v>25</v>
      </c>
      <c r="AJ44" s="21">
        <v>20</v>
      </c>
      <c r="AK44" s="125">
        <v>256</v>
      </c>
      <c r="AL44" s="160">
        <v>214</v>
      </c>
      <c r="AM44" s="20">
        <v>21</v>
      </c>
      <c r="AN44" s="21">
        <v>21</v>
      </c>
      <c r="AO44" s="159">
        <f>SUM(AP44:AR44)</f>
        <v>229</v>
      </c>
      <c r="AP44" s="160">
        <v>204</v>
      </c>
      <c r="AQ44" s="20">
        <v>15</v>
      </c>
      <c r="AR44" s="21">
        <v>10</v>
      </c>
    </row>
    <row r="45" spans="1:44" ht="15" customHeight="1" x14ac:dyDescent="0.2">
      <c r="A45" s="108"/>
      <c r="B45" s="92"/>
      <c r="C45" s="91"/>
      <c r="D45" s="18" t="s">
        <v>21</v>
      </c>
      <c r="E45" s="116"/>
      <c r="F45" s="115"/>
      <c r="G45" s="111"/>
      <c r="H45" s="114"/>
      <c r="I45" s="115"/>
      <c r="J45" s="111"/>
      <c r="K45" s="114"/>
      <c r="L45" s="115"/>
      <c r="M45" s="111"/>
      <c r="N45" s="114"/>
      <c r="O45" s="115"/>
      <c r="P45" s="111"/>
      <c r="Q45" s="114"/>
      <c r="R45" s="115"/>
      <c r="S45" s="111"/>
      <c r="T45" s="114"/>
      <c r="U45" s="115"/>
      <c r="V45" s="111"/>
      <c r="W45" s="116"/>
      <c r="X45" s="198"/>
      <c r="Y45" s="199"/>
      <c r="Z45" s="200"/>
      <c r="AA45" s="198"/>
      <c r="AB45" s="201"/>
      <c r="AC45" s="155">
        <f>ROUND(AC44/AC3,4)</f>
        <v>1.2999999999999999E-2</v>
      </c>
      <c r="AD45" s="156">
        <f>ROUND(AD44/AD3,4)</f>
        <v>1.11E-2</v>
      </c>
      <c r="AE45" s="156">
        <f t="shared" ref="AE45:AF45" si="130">ROUND(AE44/AE3,4)</f>
        <v>3.5700000000000003E-2</v>
      </c>
      <c r="AF45" s="157">
        <f t="shared" si="130"/>
        <v>3.56E-2</v>
      </c>
      <c r="AG45" s="158">
        <f>ROUND(AG44/AG3,4)</f>
        <v>6.6E-3</v>
      </c>
      <c r="AH45" s="156">
        <f>ROUND(AH44/AH3,4)</f>
        <v>5.3E-3</v>
      </c>
      <c r="AI45" s="156">
        <f t="shared" ref="AI45" si="131">ROUND(AI44/AI3,4)</f>
        <v>2.2700000000000001E-2</v>
      </c>
      <c r="AJ45" s="157">
        <f t="shared" ref="AJ45" si="132">ROUND(AJ44/AJ3,4)</f>
        <v>2.7900000000000001E-2</v>
      </c>
      <c r="AK45" s="158">
        <f>ROUND(AK44/AK3,4)</f>
        <v>9.7999999999999997E-3</v>
      </c>
      <c r="AL45" s="156">
        <f>ROUND(AL44/AL3,4)</f>
        <v>8.6999999999999994E-3</v>
      </c>
      <c r="AM45" s="156">
        <f t="shared" ref="AM45" si="133">ROUND(AM44/AM3,4)</f>
        <v>2.1299999999999999E-2</v>
      </c>
      <c r="AN45" s="157">
        <f t="shared" ref="AN45" si="134">ROUND(AN44/AN3,4)</f>
        <v>3.4000000000000002E-2</v>
      </c>
      <c r="AO45" s="155">
        <f>ROUND(AO44/AO3,4)</f>
        <v>9.7000000000000003E-3</v>
      </c>
      <c r="AP45" s="156">
        <f>ROUND(AP44/AP3,4)</f>
        <v>9.1000000000000004E-3</v>
      </c>
      <c r="AQ45" s="156">
        <f t="shared" ref="AQ45" si="135">ROUND(AQ44/AQ3,4)</f>
        <v>2.01E-2</v>
      </c>
      <c r="AR45" s="157">
        <f t="shared" ref="AR45" si="136">ROUND(AR44/AR3,4)</f>
        <v>2.1100000000000001E-2</v>
      </c>
    </row>
    <row r="46" spans="1:44" ht="15" customHeight="1" x14ac:dyDescent="0.2">
      <c r="A46" s="108"/>
      <c r="B46" s="92" t="s">
        <v>60</v>
      </c>
      <c r="C46" s="93" t="s">
        <v>61</v>
      </c>
      <c r="D46" s="19" t="s">
        <v>18</v>
      </c>
      <c r="E46" s="116"/>
      <c r="F46" s="115"/>
      <c r="G46" s="111"/>
      <c r="H46" s="114"/>
      <c r="I46" s="115"/>
      <c r="J46" s="111"/>
      <c r="K46" s="114"/>
      <c r="L46" s="115"/>
      <c r="M46" s="111"/>
      <c r="N46" s="114"/>
      <c r="O46" s="115"/>
      <c r="P46" s="111"/>
      <c r="Q46" s="114"/>
      <c r="R46" s="115"/>
      <c r="S46" s="111"/>
      <c r="T46" s="114"/>
      <c r="U46" s="115"/>
      <c r="V46" s="111"/>
      <c r="W46" s="116"/>
      <c r="X46" s="198"/>
      <c r="Y46" s="199"/>
      <c r="Z46" s="200"/>
      <c r="AA46" s="198"/>
      <c r="AB46" s="201"/>
      <c r="AC46" s="159">
        <v>3964</v>
      </c>
      <c r="AD46" s="160">
        <v>3751</v>
      </c>
      <c r="AE46" s="160">
        <v>164</v>
      </c>
      <c r="AF46" s="161">
        <v>49</v>
      </c>
      <c r="AG46" s="162">
        <v>1784</v>
      </c>
      <c r="AH46" s="160">
        <v>1686</v>
      </c>
      <c r="AI46" s="20">
        <v>67</v>
      </c>
      <c r="AJ46" s="21">
        <v>31</v>
      </c>
      <c r="AK46" s="124">
        <v>1889</v>
      </c>
      <c r="AL46" s="160">
        <v>1801</v>
      </c>
      <c r="AM46" s="20">
        <v>57</v>
      </c>
      <c r="AN46" s="21">
        <v>31</v>
      </c>
      <c r="AO46" s="159">
        <f>SUM(AP46:AR46)</f>
        <v>1780</v>
      </c>
      <c r="AP46" s="160">
        <v>1714</v>
      </c>
      <c r="AQ46" s="20">
        <v>41</v>
      </c>
      <c r="AR46" s="21">
        <v>25</v>
      </c>
    </row>
    <row r="47" spans="1:44" ht="15" customHeight="1" x14ac:dyDescent="0.2">
      <c r="A47" s="108"/>
      <c r="B47" s="92"/>
      <c r="C47" s="93"/>
      <c r="D47" s="18" t="s">
        <v>21</v>
      </c>
      <c r="E47" s="116"/>
      <c r="F47" s="115"/>
      <c r="G47" s="111"/>
      <c r="H47" s="114"/>
      <c r="I47" s="115"/>
      <c r="J47" s="111"/>
      <c r="K47" s="114"/>
      <c r="L47" s="115"/>
      <c r="M47" s="111"/>
      <c r="N47" s="114"/>
      <c r="O47" s="115"/>
      <c r="P47" s="111"/>
      <c r="Q47" s="114"/>
      <c r="R47" s="115"/>
      <c r="S47" s="111"/>
      <c r="T47" s="114"/>
      <c r="U47" s="115"/>
      <c r="V47" s="111"/>
      <c r="W47" s="116"/>
      <c r="X47" s="198"/>
      <c r="Y47" s="199"/>
      <c r="Z47" s="200"/>
      <c r="AA47" s="198"/>
      <c r="AB47" s="201"/>
      <c r="AC47" s="155">
        <f>ROUND(AC46/AC3,4)</f>
        <v>0.14000000000000001</v>
      </c>
      <c r="AD47" s="156">
        <f>ROUND(AD46/AD3,4)</f>
        <v>0.14360000000000001</v>
      </c>
      <c r="AE47" s="156">
        <f t="shared" ref="AE47:AF47" si="137">ROUND(AE46/AE3,4)</f>
        <v>0.12470000000000001</v>
      </c>
      <c r="AF47" s="157">
        <f t="shared" si="137"/>
        <v>5.6300000000000003E-2</v>
      </c>
      <c r="AG47" s="158">
        <f>ROUND(AG46/AG3,4)</f>
        <v>6.7299999999999999E-2</v>
      </c>
      <c r="AH47" s="156">
        <f>ROUND(AH46/AH3,4)</f>
        <v>6.83E-2</v>
      </c>
      <c r="AI47" s="156">
        <f t="shared" ref="AI47" si="138">ROUND(AI46/AI3,4)</f>
        <v>6.0699999999999997E-2</v>
      </c>
      <c r="AJ47" s="157">
        <f t="shared" ref="AJ47" si="139">ROUND(AJ46/AJ3,4)</f>
        <v>4.3200000000000002E-2</v>
      </c>
      <c r="AK47" s="158">
        <f>ROUND(AK46/AK3,4)</f>
        <v>7.2300000000000003E-2</v>
      </c>
      <c r="AL47" s="156">
        <f>ROUND(AL46/AL3,4)</f>
        <v>7.3400000000000007E-2</v>
      </c>
      <c r="AM47" s="156">
        <f t="shared" ref="AM47" si="140">ROUND(AM46/AM3,4)</f>
        <v>5.79E-2</v>
      </c>
      <c r="AN47" s="157">
        <f t="shared" ref="AN47" si="141">ROUND(AN46/AN3,4)</f>
        <v>5.0200000000000002E-2</v>
      </c>
      <c r="AO47" s="155">
        <f>ROUND(AO46/AO3,4)</f>
        <v>7.5499999999999998E-2</v>
      </c>
      <c r="AP47" s="156">
        <f>ROUND(AP46/AP3,4)</f>
        <v>7.6700000000000004E-2</v>
      </c>
      <c r="AQ47" s="156">
        <f t="shared" ref="AQ47" si="142">ROUND(AQ46/AQ3,4)</f>
        <v>5.4800000000000001E-2</v>
      </c>
      <c r="AR47" s="157">
        <f t="shared" ref="AR47" si="143">ROUND(AR46/AR3,4)</f>
        <v>5.2699999999999997E-2</v>
      </c>
    </row>
    <row r="48" spans="1:44" ht="15" customHeight="1" x14ac:dyDescent="0.2">
      <c r="A48" s="108"/>
      <c r="B48" s="92" t="s">
        <v>62</v>
      </c>
      <c r="C48" s="93" t="s">
        <v>63</v>
      </c>
      <c r="D48" s="19" t="s">
        <v>18</v>
      </c>
      <c r="E48" s="36">
        <v>102</v>
      </c>
      <c r="F48" s="37">
        <v>50</v>
      </c>
      <c r="G48" s="38">
        <v>62</v>
      </c>
      <c r="H48" s="39">
        <v>155</v>
      </c>
      <c r="I48" s="37">
        <v>64</v>
      </c>
      <c r="J48" s="38">
        <v>67</v>
      </c>
      <c r="K48" s="39">
        <v>368</v>
      </c>
      <c r="L48" s="37">
        <v>85</v>
      </c>
      <c r="M48" s="38">
        <v>80</v>
      </c>
      <c r="N48" s="39">
        <v>920</v>
      </c>
      <c r="O48" s="37">
        <v>95</v>
      </c>
      <c r="P48" s="38">
        <v>89</v>
      </c>
      <c r="Q48" s="39">
        <v>1008</v>
      </c>
      <c r="R48" s="37">
        <v>89</v>
      </c>
      <c r="S48" s="38">
        <v>92</v>
      </c>
      <c r="T48" s="71">
        <v>1012</v>
      </c>
      <c r="U48" s="70">
        <v>101</v>
      </c>
      <c r="V48" s="72">
        <v>89</v>
      </c>
      <c r="W48" s="135">
        <v>1067</v>
      </c>
      <c r="X48" s="136">
        <v>78</v>
      </c>
      <c r="Y48" s="137">
        <v>96</v>
      </c>
      <c r="Z48" s="138">
        <v>1004</v>
      </c>
      <c r="AA48" s="136">
        <v>92</v>
      </c>
      <c r="AB48" s="184">
        <v>99</v>
      </c>
      <c r="AC48" s="159">
        <v>996</v>
      </c>
      <c r="AD48" s="160">
        <v>836</v>
      </c>
      <c r="AE48" s="160">
        <v>83</v>
      </c>
      <c r="AF48" s="161">
        <v>77</v>
      </c>
      <c r="AG48" s="162">
        <v>829</v>
      </c>
      <c r="AH48" s="160">
        <v>744</v>
      </c>
      <c r="AI48" s="20">
        <v>36</v>
      </c>
      <c r="AJ48" s="21">
        <v>49</v>
      </c>
      <c r="AK48" s="125">
        <v>724</v>
      </c>
      <c r="AL48" s="160">
        <v>644</v>
      </c>
      <c r="AM48" s="20">
        <v>37</v>
      </c>
      <c r="AN48" s="21">
        <v>43</v>
      </c>
      <c r="AO48" s="159">
        <f>SUM(AP48:AR48)</f>
        <v>656</v>
      </c>
      <c r="AP48" s="160">
        <v>596</v>
      </c>
      <c r="AQ48" s="20">
        <v>31</v>
      </c>
      <c r="AR48" s="21">
        <v>29</v>
      </c>
    </row>
    <row r="49" spans="1:44" ht="15" customHeight="1" x14ac:dyDescent="0.2">
      <c r="A49" s="109"/>
      <c r="B49" s="101"/>
      <c r="C49" s="110"/>
      <c r="D49" s="22" t="s">
        <v>21</v>
      </c>
      <c r="E49" s="23">
        <v>2.5000000000000001E-2</v>
      </c>
      <c r="F49" s="24">
        <v>0.02</v>
      </c>
      <c r="G49" s="25">
        <v>0.02</v>
      </c>
      <c r="H49" s="26">
        <v>0.03</v>
      </c>
      <c r="I49" s="24">
        <v>0.03</v>
      </c>
      <c r="J49" s="25">
        <v>2.5999999999999999E-2</v>
      </c>
      <c r="K49" s="26">
        <v>5.0999999999999997E-2</v>
      </c>
      <c r="L49" s="24">
        <v>4.8000000000000001E-2</v>
      </c>
      <c r="M49" s="25">
        <v>3.7999999999999999E-2</v>
      </c>
      <c r="N49" s="26">
        <v>6.6000000000000003E-2</v>
      </c>
      <c r="O49" s="24">
        <v>5.8999999999999997E-2</v>
      </c>
      <c r="P49" s="25">
        <v>4.7E-2</v>
      </c>
      <c r="Q49" s="26">
        <v>5.8000000000000003E-2</v>
      </c>
      <c r="R49" s="24">
        <v>0.06</v>
      </c>
      <c r="S49" s="25">
        <v>5.7000000000000002E-2</v>
      </c>
      <c r="T49" s="26">
        <v>4.9000000000000002E-2</v>
      </c>
      <c r="U49" s="24">
        <v>6.7000000000000004E-2</v>
      </c>
      <c r="V49" s="25">
        <v>6.9000000000000006E-2</v>
      </c>
      <c r="W49" s="139">
        <v>4.2999999999999997E-2</v>
      </c>
      <c r="X49" s="140">
        <v>5.1999999999999998E-2</v>
      </c>
      <c r="Y49" s="141">
        <v>7.6999999999999999E-2</v>
      </c>
      <c r="Z49" s="142">
        <v>3.7999999999999999E-2</v>
      </c>
      <c r="AA49" s="140">
        <v>6.6000000000000003E-2</v>
      </c>
      <c r="AB49" s="185">
        <v>8.3000000000000004E-2</v>
      </c>
      <c r="AC49" s="163">
        <f>ROUND(AC48/AC3,4)</f>
        <v>3.5200000000000002E-2</v>
      </c>
      <c r="AD49" s="164">
        <f>ROUND(AD48/AD3,4)</f>
        <v>3.2000000000000001E-2</v>
      </c>
      <c r="AE49" s="164">
        <f t="shared" ref="AE49:AF49" si="144">ROUND(AE48/AE3,4)</f>
        <v>6.3100000000000003E-2</v>
      </c>
      <c r="AF49" s="165">
        <f t="shared" si="144"/>
        <v>8.8499999999999995E-2</v>
      </c>
      <c r="AG49" s="166">
        <f>ROUND(AG48/AG3,4)</f>
        <v>3.1300000000000001E-2</v>
      </c>
      <c r="AH49" s="164">
        <f>ROUND(AH48/AH3,4)</f>
        <v>3.0099999999999998E-2</v>
      </c>
      <c r="AI49" s="164">
        <f t="shared" ref="AI49" si="145">ROUND(AI48/AI3,4)</f>
        <v>3.2599999999999997E-2</v>
      </c>
      <c r="AJ49" s="165">
        <f t="shared" ref="AJ49" si="146">ROUND(AJ48/AJ3,4)</f>
        <v>6.8199999999999997E-2</v>
      </c>
      <c r="AK49" s="166">
        <f>ROUND(AK48/AK3,4)</f>
        <v>2.7699999999999999E-2</v>
      </c>
      <c r="AL49" s="164">
        <f>ROUND(AL48/AL3,4)</f>
        <v>2.6200000000000001E-2</v>
      </c>
      <c r="AM49" s="164">
        <f t="shared" ref="AM49" si="147">ROUND(AM48/AM3,4)</f>
        <v>3.7600000000000001E-2</v>
      </c>
      <c r="AN49" s="165">
        <f t="shared" ref="AN49" si="148">ROUND(AN48/AN3,4)</f>
        <v>6.9699999999999998E-2</v>
      </c>
      <c r="AO49" s="163">
        <f>ROUND(AO48/AO3,4)</f>
        <v>2.7799999999999998E-2</v>
      </c>
      <c r="AP49" s="164">
        <f>ROUND(AP48/AP3,4)</f>
        <v>2.6700000000000002E-2</v>
      </c>
      <c r="AQ49" s="164">
        <f t="shared" ref="AQ49" si="149">ROUND(AQ48/AQ3,4)</f>
        <v>4.1399999999999999E-2</v>
      </c>
      <c r="AR49" s="165">
        <f t="shared" ref="AR49" si="150">ROUND(AR48/AR3,4)</f>
        <v>6.1199999999999997E-2</v>
      </c>
    </row>
    <row r="50" spans="1:44" ht="15" customHeight="1" x14ac:dyDescent="0.2">
      <c r="A50" s="119" t="s">
        <v>64</v>
      </c>
      <c r="B50" s="120"/>
      <c r="C50" s="120"/>
      <c r="D50" s="51" t="s">
        <v>18</v>
      </c>
      <c r="E50" s="52">
        <v>0</v>
      </c>
      <c r="F50" s="53">
        <v>0</v>
      </c>
      <c r="G50" s="54">
        <v>0</v>
      </c>
      <c r="H50" s="55">
        <v>1</v>
      </c>
      <c r="I50" s="53">
        <v>0</v>
      </c>
      <c r="J50" s="54">
        <v>1</v>
      </c>
      <c r="K50" s="55">
        <v>16</v>
      </c>
      <c r="L50" s="53">
        <v>1</v>
      </c>
      <c r="M50" s="54">
        <v>1</v>
      </c>
      <c r="N50" s="56">
        <v>9</v>
      </c>
      <c r="O50" s="53">
        <v>1</v>
      </c>
      <c r="P50" s="57">
        <v>0</v>
      </c>
      <c r="Q50" s="55">
        <v>35</v>
      </c>
      <c r="R50" s="53">
        <v>1</v>
      </c>
      <c r="S50" s="54">
        <v>0</v>
      </c>
      <c r="T50" s="55">
        <v>128</v>
      </c>
      <c r="U50" s="53">
        <v>2</v>
      </c>
      <c r="V50" s="54">
        <v>1</v>
      </c>
      <c r="W50" s="147">
        <v>196</v>
      </c>
      <c r="X50" s="148">
        <v>4</v>
      </c>
      <c r="Y50" s="149">
        <v>0</v>
      </c>
      <c r="Z50" s="150">
        <v>700</v>
      </c>
      <c r="AA50" s="148">
        <v>4</v>
      </c>
      <c r="AB50" s="197">
        <v>0</v>
      </c>
      <c r="AC50" s="171">
        <v>738</v>
      </c>
      <c r="AD50" s="172">
        <v>729</v>
      </c>
      <c r="AE50" s="172">
        <v>9</v>
      </c>
      <c r="AF50" s="173">
        <v>0</v>
      </c>
      <c r="AG50" s="152">
        <v>759</v>
      </c>
      <c r="AH50" s="172">
        <v>747</v>
      </c>
      <c r="AI50" s="58">
        <v>8</v>
      </c>
      <c r="AJ50" s="59">
        <v>4</v>
      </c>
      <c r="AK50" s="126">
        <v>1336</v>
      </c>
      <c r="AL50" s="172">
        <v>1325</v>
      </c>
      <c r="AM50" s="58">
        <v>7</v>
      </c>
      <c r="AN50" s="59">
        <v>4</v>
      </c>
      <c r="AO50" s="151">
        <f>SUM(AP50:AR50)</f>
        <v>961</v>
      </c>
      <c r="AP50" s="172">
        <v>902</v>
      </c>
      <c r="AQ50" s="58">
        <v>36</v>
      </c>
      <c r="AR50" s="59">
        <v>23</v>
      </c>
    </row>
    <row r="51" spans="1:44" ht="15" customHeight="1" x14ac:dyDescent="0.2">
      <c r="A51" s="101"/>
      <c r="B51" s="121"/>
      <c r="C51" s="121"/>
      <c r="D51" s="22" t="s">
        <v>21</v>
      </c>
      <c r="E51" s="23">
        <v>0</v>
      </c>
      <c r="F51" s="24">
        <v>0</v>
      </c>
      <c r="G51" s="25">
        <v>0</v>
      </c>
      <c r="H51" s="26">
        <v>0</v>
      </c>
      <c r="I51" s="24">
        <v>0</v>
      </c>
      <c r="J51" s="25">
        <v>0</v>
      </c>
      <c r="K51" s="26">
        <v>2E-3</v>
      </c>
      <c r="L51" s="24">
        <v>1E-3</v>
      </c>
      <c r="M51" s="25">
        <v>0</v>
      </c>
      <c r="N51" s="27">
        <v>1E-3</v>
      </c>
      <c r="O51" s="24">
        <v>1E-3</v>
      </c>
      <c r="P51" s="28">
        <v>0</v>
      </c>
      <c r="Q51" s="26">
        <v>2E-3</v>
      </c>
      <c r="R51" s="24">
        <v>1E-3</v>
      </c>
      <c r="S51" s="25">
        <v>0</v>
      </c>
      <c r="T51" s="26">
        <v>6.0000000000000001E-3</v>
      </c>
      <c r="U51" s="24">
        <v>1E-3</v>
      </c>
      <c r="V51" s="25">
        <v>1E-3</v>
      </c>
      <c r="W51" s="139">
        <v>8.0000000000000002E-3</v>
      </c>
      <c r="X51" s="140">
        <v>3.0000000000000001E-3</v>
      </c>
      <c r="Y51" s="141">
        <v>0</v>
      </c>
      <c r="Z51" s="142">
        <v>2.7E-2</v>
      </c>
      <c r="AA51" s="140">
        <v>3.0000000000000001E-3</v>
      </c>
      <c r="AB51" s="185">
        <v>0</v>
      </c>
      <c r="AC51" s="163">
        <f>ROUND(AC50/AC3,4)</f>
        <v>2.6100000000000002E-2</v>
      </c>
      <c r="AD51" s="164">
        <f>ROUND(AD50/AD3,4)</f>
        <v>2.7900000000000001E-2</v>
      </c>
      <c r="AE51" s="164">
        <f t="shared" ref="AE51:AF51" si="151">ROUND(AE50/AE3,4)</f>
        <v>6.7999999999999996E-3</v>
      </c>
      <c r="AF51" s="165">
        <f t="shared" si="151"/>
        <v>0</v>
      </c>
      <c r="AG51" s="166">
        <f>ROUND(AG50/AG3,4)</f>
        <v>2.86E-2</v>
      </c>
      <c r="AH51" s="164">
        <f>ROUND(AH50/AH3,4)</f>
        <v>3.0200000000000001E-2</v>
      </c>
      <c r="AI51" s="164">
        <f t="shared" ref="AI51" si="152">ROUND(AI50/AI3,4)</f>
        <v>7.3000000000000001E-3</v>
      </c>
      <c r="AJ51" s="165">
        <f t="shared" ref="AJ51" si="153">ROUND(AJ50/AJ3,4)</f>
        <v>5.5999999999999999E-3</v>
      </c>
      <c r="AK51" s="166">
        <f>ROUND(AK50/AK3,4)</f>
        <v>5.11E-2</v>
      </c>
      <c r="AL51" s="164">
        <f>ROUND(AL50/AL3,4)</f>
        <v>5.3999999999999999E-2</v>
      </c>
      <c r="AM51" s="164">
        <f t="shared" ref="AM51" si="154">ROUND(AM50/AM3,4)</f>
        <v>7.1000000000000004E-3</v>
      </c>
      <c r="AN51" s="165">
        <f t="shared" ref="AN51" si="155">ROUND(AN50/AN3,4)</f>
        <v>6.4999999999999997E-3</v>
      </c>
      <c r="AO51" s="163">
        <f>ROUND(AO50/AO3,4)</f>
        <v>4.0800000000000003E-2</v>
      </c>
      <c r="AP51" s="164">
        <f>ROUND(AP50/AP3,4)</f>
        <v>4.0399999999999998E-2</v>
      </c>
      <c r="AQ51" s="164">
        <f t="shared" ref="AQ51" si="156">ROUND(AQ50/AQ3,4)</f>
        <v>4.8099999999999997E-2</v>
      </c>
      <c r="AR51" s="165">
        <f t="shared" ref="AR51" si="157">ROUND(AR50/AR3,4)</f>
        <v>4.8500000000000001E-2</v>
      </c>
    </row>
    <row r="52" spans="1:44" ht="24.9" customHeight="1" x14ac:dyDescent="0.2">
      <c r="AF52" s="62"/>
      <c r="AG52" s="62"/>
      <c r="AI52" s="62"/>
      <c r="AJ52" s="62"/>
      <c r="AK52" s="62"/>
      <c r="AM52" s="63"/>
      <c r="AN52" s="63"/>
      <c r="AO52" s="62"/>
      <c r="AQ52" s="63"/>
      <c r="AR52" s="63"/>
    </row>
    <row r="53" spans="1:44" x14ac:dyDescent="0.2">
      <c r="AF53" s="64"/>
      <c r="AG53" s="64"/>
      <c r="AI53" s="64"/>
      <c r="AJ53" s="64"/>
      <c r="AK53" s="64"/>
      <c r="AM53" s="65"/>
      <c r="AN53" s="65"/>
      <c r="AO53" s="64"/>
      <c r="AQ53" s="65"/>
      <c r="AR53" s="65"/>
    </row>
    <row r="54" spans="1:44" x14ac:dyDescent="0.2">
      <c r="AF54" s="64"/>
      <c r="AG54" s="64"/>
      <c r="AI54" s="64"/>
      <c r="AJ54" s="64"/>
      <c r="AK54" s="64"/>
      <c r="AM54" s="65"/>
      <c r="AN54" s="64"/>
      <c r="AO54" s="64"/>
      <c r="AQ54" s="65"/>
      <c r="AR54" s="64"/>
    </row>
    <row r="55" spans="1:44" x14ac:dyDescent="0.2">
      <c r="AF55" s="64"/>
      <c r="AG55" s="64"/>
      <c r="AI55" s="64"/>
      <c r="AJ55" s="64"/>
      <c r="AK55" s="64"/>
      <c r="AM55" s="64"/>
      <c r="AN55" s="64"/>
      <c r="AO55" s="64"/>
      <c r="AQ55" s="64"/>
      <c r="AR55" s="64"/>
    </row>
    <row r="12607" spans="13:13" x14ac:dyDescent="0.2">
      <c r="M12607" s="61" t="s">
        <v>65</v>
      </c>
    </row>
  </sheetData>
  <autoFilter ref="A2:AN51" xr:uid="{00000000-0009-0000-0000-000000000000}">
    <filterColumn colId="0" showButton="0"/>
    <filterColumn colId="1" showButton="0"/>
  </autoFilter>
  <mergeCells count="162">
    <mergeCell ref="A50:C51"/>
    <mergeCell ref="Y41:Y47"/>
    <mergeCell ref="Z41:Z47"/>
    <mergeCell ref="AA41:AA47"/>
    <mergeCell ref="AB41:AB47"/>
    <mergeCell ref="B42:B43"/>
    <mergeCell ref="C42:C43"/>
    <mergeCell ref="B44:B45"/>
    <mergeCell ref="C44:C45"/>
    <mergeCell ref="B46:B47"/>
    <mergeCell ref="C46:C47"/>
    <mergeCell ref="S41:S47"/>
    <mergeCell ref="T41:T47"/>
    <mergeCell ref="U41:U47"/>
    <mergeCell ref="V41:V47"/>
    <mergeCell ref="W41:W47"/>
    <mergeCell ref="X41:X47"/>
    <mergeCell ref="M41:M47"/>
    <mergeCell ref="N41:N47"/>
    <mergeCell ref="O41:O47"/>
    <mergeCell ref="P41:P47"/>
    <mergeCell ref="Q41:Q47"/>
    <mergeCell ref="R41:R47"/>
    <mergeCell ref="G41:G47"/>
    <mergeCell ref="K41:K47"/>
    <mergeCell ref="L41:L47"/>
    <mergeCell ref="AA34:AA40"/>
    <mergeCell ref="AB34:AB40"/>
    <mergeCell ref="V34:V40"/>
    <mergeCell ref="W34:W40"/>
    <mergeCell ref="X34:X40"/>
    <mergeCell ref="Y34:Y40"/>
    <mergeCell ref="Z34:Z40"/>
    <mergeCell ref="U34:U40"/>
    <mergeCell ref="O34:O40"/>
    <mergeCell ref="P34:P40"/>
    <mergeCell ref="Q34:Q40"/>
    <mergeCell ref="R34:R40"/>
    <mergeCell ref="S34:S40"/>
    <mergeCell ref="T34:T40"/>
    <mergeCell ref="K34:K40"/>
    <mergeCell ref="L34:L40"/>
    <mergeCell ref="M34:M40"/>
    <mergeCell ref="B40:B41"/>
    <mergeCell ref="C40:C41"/>
    <mergeCell ref="E41:E47"/>
    <mergeCell ref="F41:F47"/>
    <mergeCell ref="B34:B35"/>
    <mergeCell ref="C34:C35"/>
    <mergeCell ref="H41:H47"/>
    <mergeCell ref="I41:I47"/>
    <mergeCell ref="J41:J47"/>
    <mergeCell ref="I34:I40"/>
    <mergeCell ref="J34:J40"/>
    <mergeCell ref="B32:B33"/>
    <mergeCell ref="C32:C33"/>
    <mergeCell ref="E32:E33"/>
    <mergeCell ref="F32:F33"/>
    <mergeCell ref="G32:G33"/>
    <mergeCell ref="B36:B37"/>
    <mergeCell ref="C36:C37"/>
    <mergeCell ref="B38:B39"/>
    <mergeCell ref="C38:C39"/>
    <mergeCell ref="Y26:Y27"/>
    <mergeCell ref="Z26:Z27"/>
    <mergeCell ref="AA26:AA27"/>
    <mergeCell ref="AB26:AB27"/>
    <mergeCell ref="Q26:Q27"/>
    <mergeCell ref="R26:R27"/>
    <mergeCell ref="S26:S27"/>
    <mergeCell ref="T26:T27"/>
    <mergeCell ref="U26:U27"/>
    <mergeCell ref="V26:V27"/>
    <mergeCell ref="K24:K25"/>
    <mergeCell ref="L24:L25"/>
    <mergeCell ref="M24:M25"/>
    <mergeCell ref="N24:N25"/>
    <mergeCell ref="O24:O25"/>
    <mergeCell ref="P24:P25"/>
    <mergeCell ref="E34:E40"/>
    <mergeCell ref="W26:W27"/>
    <mergeCell ref="X26:X27"/>
    <mergeCell ref="K26:K27"/>
    <mergeCell ref="L26:L27"/>
    <mergeCell ref="M26:M27"/>
    <mergeCell ref="N26:N27"/>
    <mergeCell ref="O26:O27"/>
    <mergeCell ref="P26:P27"/>
    <mergeCell ref="E26:E27"/>
    <mergeCell ref="F26:F27"/>
    <mergeCell ref="G26:G27"/>
    <mergeCell ref="H26:H27"/>
    <mergeCell ref="I26:I27"/>
    <mergeCell ref="N34:N40"/>
    <mergeCell ref="F34:F40"/>
    <mergeCell ref="G34:G40"/>
    <mergeCell ref="H34:H40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V24:V25"/>
    <mergeCell ref="E24:E25"/>
    <mergeCell ref="F24:F25"/>
    <mergeCell ref="G24:G25"/>
    <mergeCell ref="H24:H25"/>
    <mergeCell ref="I24:I25"/>
    <mergeCell ref="J24:J25"/>
    <mergeCell ref="A20:A49"/>
    <mergeCell ref="B20:C21"/>
    <mergeCell ref="B22:B23"/>
    <mergeCell ref="C22:C23"/>
    <mergeCell ref="B24:B25"/>
    <mergeCell ref="C24:C25"/>
    <mergeCell ref="B26:B27"/>
    <mergeCell ref="C26:C27"/>
    <mergeCell ref="B28:B29"/>
    <mergeCell ref="C28:C29"/>
    <mergeCell ref="B48:B49"/>
    <mergeCell ref="C48:C49"/>
    <mergeCell ref="J26:J27"/>
    <mergeCell ref="B30:B31"/>
    <mergeCell ref="C30:C31"/>
    <mergeCell ref="E30:E31"/>
    <mergeCell ref="F30:F31"/>
    <mergeCell ref="G30:G31"/>
    <mergeCell ref="A12:A19"/>
    <mergeCell ref="B12:C13"/>
    <mergeCell ref="B14:B15"/>
    <mergeCell ref="C14:C15"/>
    <mergeCell ref="B16:B17"/>
    <mergeCell ref="C16:C17"/>
    <mergeCell ref="B18:B19"/>
    <mergeCell ref="C18:C19"/>
    <mergeCell ref="A3:C3"/>
    <mergeCell ref="A4:A11"/>
    <mergeCell ref="B4:C5"/>
    <mergeCell ref="B6:B9"/>
    <mergeCell ref="C6:C7"/>
    <mergeCell ref="C8:C9"/>
    <mergeCell ref="B10:B11"/>
    <mergeCell ref="C10:C11"/>
    <mergeCell ref="AO1:AR1"/>
    <mergeCell ref="T1:V1"/>
    <mergeCell ref="W1:Y1"/>
    <mergeCell ref="Z1:AB1"/>
    <mergeCell ref="AC1:AF1"/>
    <mergeCell ref="AG1:AJ1"/>
    <mergeCell ref="AK1:AN1"/>
    <mergeCell ref="A1:D2"/>
    <mergeCell ref="E1:G1"/>
    <mergeCell ref="H1:J1"/>
    <mergeCell ref="K1:M1"/>
    <mergeCell ref="N1:P1"/>
    <mergeCell ref="Q1:S1"/>
  </mergeCells>
  <phoneticPr fontId="2"/>
  <pageMargins left="0.70866141732283472" right="0.62992125984251968" top="1.1417322834645669" bottom="0.59055118110236227" header="0.78740157480314965" footer="0.39370078740157483"/>
  <pageSetup paperSize="9" scale="97" orientation="portrait" horizontalDpi="300" verticalDpi="300" r:id="rId1"/>
  <headerFooter alignWithMargins="0">
    <oddHeader>&amp;L&amp;14 １１．産業別就業人口及び構成比&amp;R資料：国勢調査
（各年１０月１日現在　単位:人、％）</oddHeader>
    <oddFooter>&amp;R※端数処理の関係で構成比の合計値が合わない場合あり。</oddFooter>
  </headerFooter>
  <colBreaks count="4" manualBreakCount="4">
    <brk id="13" max="50" man="1"/>
    <brk id="22" max="50" man="1"/>
    <brk id="32" max="50" man="1"/>
    <brk id="40" max="50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11．　産業別就業人口及び構成比</vt:lpstr>
      <vt:lpstr>'11．　産業別就業人口及び構成比'!Print_Area</vt:lpstr>
      <vt:lpstr>'11．　産業別就業人口及び構成比'!Print_Titles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2026-01-14T05:32:06Z</cp:lastPrinted>
  <dcterms:created xsi:type="dcterms:W3CDTF">2017-12-10T23:59:02Z</dcterms:created>
  <dcterms:modified xsi:type="dcterms:W3CDTF">2026-01-14T05:33:56Z</dcterms:modified>
</cp:coreProperties>
</file>