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iksv14\財政部\財政課\★各種調査もの報告はここだよ～ん\振興局\h29\290207平成２７年度財政状況資料集の作成及び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BE36" i="9"/>
  <c r="AM36" i="9"/>
  <c r="C36" i="9"/>
  <c r="CO35" i="9"/>
  <c r="CO36" i="9" s="1"/>
  <c r="BW35" i="9"/>
  <c r="BW36" i="9" s="1"/>
  <c r="BW37" i="9" s="1"/>
  <c r="BW38" i="9" s="1"/>
  <c r="BW39" i="9" s="1"/>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U34" i="9"/>
  <c r="U35" i="9" s="1"/>
  <c r="U36" i="9" s="1"/>
  <c r="U37" i="9" s="1"/>
  <c r="U38" i="9" s="1"/>
  <c r="BE34" i="9" l="1"/>
  <c r="BE35" i="9" s="1"/>
</calcChain>
</file>

<file path=xl/sharedStrings.xml><?xml version="1.0" encoding="utf-8"?>
<sst xmlns="http://schemas.openxmlformats.org/spreadsheetml/2006/main" count="970" uniqueCount="566">
  <si>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</si>
  <si>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</si>
  <si>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</si>
  <si>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</si>
  <si>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</si>
  <si>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</si>
  <si>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</si>
  <si>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</si>
  <si>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</si>
  <si>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</si>
  <si>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</si>
  <si>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</si>
  <si>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</si>
  <si>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</si>
  <si>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</si>
  <si>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</si>
  <si>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</si>
  <si>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</si>
  <si>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</si>
  <si>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</si>
  <si>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</si>
  <si>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</si>
  <si>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</si>
  <si>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</si>
  <si>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</si>
  <si>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</si>
  <si>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</si>
  <si>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</si>
  <si>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</si>
  <si>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</si>
  <si>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</si>
  <si>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</si>
  <si>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</si>
  <si>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</si>
  <si>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</si>
  <si>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</si>
  <si>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</si>
  <si>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</si>
  <si>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</si>
  <si>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</si>
  <si>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</si>
  <si>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</si>
  <si>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</si>
  <si>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</si>
  <si>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</si>
  <si>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</si>
  <si>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</si>
  <si>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</si>
  <si>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</si>
  <si>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</si>
  <si>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</si>
  <si>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</si>
  <si>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</si>
  <si>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</si>
  <si>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</si>
  <si>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</si>
  <si>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</si>
  <si>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</si>
  <si>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</si>
  <si>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</si>
  <si>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</si>
  <si>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</si>
  <si>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</si>
  <si>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</si>
  <si>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</si>
  <si>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</si>
  <si>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</si>
  <si>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</si>
  <si>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</si>
  <si>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</si>
  <si>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</si>
  <si>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</si>
  <si>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</si>
  <si>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</si>
  <si>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</si>
  <si>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</si>
  <si>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</si>
  <si>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</si>
  <si>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</si>
  <si>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</si>
  <si>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</si>
  <si>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</si>
  <si>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</si>
  <si>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</si>
  <si>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</si>
  <si>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</si>
  <si>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</si>
  <si>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</si>
  <si>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</si>
  <si>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</si>
  <si>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</si>
  <si>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</si>
  <si>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</si>
  <si>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</si>
  <si>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</si>
  <si>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</si>
  <si>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</si>
  <si>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</si>
  <si>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</si>
  <si>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</si>
  <si>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</si>
  <si>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</si>
  <si>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</si>
  <si>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</si>
  <si>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</si>
  <si>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</si>
  <si>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</si>
  <si>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</si>
  <si>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</si>
  <si>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</si>
  <si>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</si>
  <si>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</si>
  <si>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</si>
  <si>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</si>
  <si>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</si>
  <si>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</si>
  <si>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</si>
  <si>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</si>
  <si>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</si>
  <si>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</si>
  <si>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</si>
  <si>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</si>
  <si>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</si>
  <si>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</si>
  <si>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</si>
  <si>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</si>
  <si>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</si>
  <si>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</si>
  <si>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</si>
  <si>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</si>
  <si>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</si>
  <si>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</si>
  <si>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</si>
  <si>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</si>
  <si>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</si>
  <si>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</si>
  <si>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</si>
  <si>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</si>
  <si>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</si>
  <si>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</si>
  <si>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</si>
  <si>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</si>
  <si>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</si>
  <si>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</si>
  <si>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</si>
  <si>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</si>
  <si>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</si>
  <si>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</si>
  <si>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</si>
  <si>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</si>
  <si>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</si>
  <si>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</si>
  <si>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</si>
  <si>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</si>
  <si>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</si>
  <si>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</si>
  <si>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</si>
  <si>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</si>
  <si>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</si>
  <si>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</si>
  <si>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</si>
  <si>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</si>
  <si>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</si>
  <si>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</si>
  <si>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</si>
  <si>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</si>
  <si>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</si>
  <si>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</si>
  <si>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</si>
  <si>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</si>
  <si>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</si>
  <si>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</si>
  <si>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</si>
  <si>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</si>
  <si>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</si>
  <si>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</si>
  <si>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</si>
  <si>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</si>
  <si>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</si>
  <si>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</si>
  <si>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</si>
  <si>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</si>
  <si>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</si>
  <si>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</si>
  <si>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</si>
  <si>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</si>
  <si>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</si>
  <si>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</si>
  <si>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</si>
  <si>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</si>
  <si>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</si>
  <si>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</si>
  <si>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北海道石狩市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</si>
  <si>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</si>
  <si>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</si>
  <si>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</si>
  <si>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</si>
  <si>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</si>
  <si>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</si>
  <si>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</si>
  <si>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</si>
  <si>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</si>
  <si>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</si>
  <si>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</si>
  <si>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</si>
  <si>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</si>
  <si>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</si>
  <si>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</si>
  <si>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</si>
  <si>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</si>
  <si>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</si>
  <si>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</si>
  <si>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</si>
  <si>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</si>
  <si>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</si>
  <si>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</si>
  <si>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</si>
  <si>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</si>
  <si>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</si>
  <si>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</si>
  <si>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</si>
  <si>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</si>
  <si>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</si>
  <si>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</si>
  <si>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</si>
  <si>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</si>
  <si>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</si>
  <si>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</si>
  <si>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</si>
  <si>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</si>
  <si>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</si>
  <si>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</si>
  <si>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</si>
  <si>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</si>
  <si>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</si>
  <si>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</si>
  <si>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</si>
  <si>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</si>
  <si>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</si>
  <si>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</si>
  <si>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</si>
  <si>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</si>
  <si>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</si>
  <si>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</si>
  <si>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</si>
  <si>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</si>
  <si>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</si>
  <si>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</si>
  <si>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</si>
  <si>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</si>
  <si>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</si>
  <si>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</si>
  <si>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</si>
  <si>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</si>
  <si>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</si>
  <si>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</si>
  <si>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</si>
  <si>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</si>
  <si>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</si>
  <si>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</si>
  <si>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</si>
  <si>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</si>
  <si>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</si>
  <si>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</si>
  <si>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</si>
  <si>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</si>
  <si>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</si>
  <si>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</si>
  <si>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</si>
  <si>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</si>
  <si>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</si>
  <si>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</si>
  <si>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</si>
  <si>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</si>
  <si>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</si>
  <si>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</si>
  <si>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</si>
  <si>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</si>
  <si>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</si>
  <si>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</si>
  <si>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</si>
  <si>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</si>
  <si>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</si>
  <si>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</si>
  <si>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</si>
  <si>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</si>
  <si>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</si>
  <si>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</si>
  <si>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</si>
  <si>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</si>
  <si>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</si>
  <si>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</si>
  <si>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</si>
  <si>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</si>
  <si>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</si>
  <si>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</si>
  <si>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</si>
  <si>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</si>
  <si>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</si>
  <si>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</si>
  <si>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</si>
  <si>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</si>
  <si>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</si>
  <si>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</si>
  <si>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</si>
  <si>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</si>
  <si>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</si>
  <si>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</si>
  <si>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</si>
  <si>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</si>
  <si>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</si>
  <si>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</si>
  <si>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</si>
  <si>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</si>
  <si>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</si>
  <si>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</si>
  <si>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</si>
  <si>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</si>
  <si>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</si>
  <si>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</si>
  <si>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</si>
  <si>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</si>
  <si>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</si>
  <si>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</si>
  <si>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</si>
  <si>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</si>
  <si>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</si>
  <si>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</si>
  <si>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</si>
  <si>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</si>
  <si>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</si>
  <si>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</si>
  <si>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</si>
  <si>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</si>
  <si>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</si>
  <si>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</si>
  <si>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</si>
  <si>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</si>
  <si>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</si>
  <si>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</si>
  <si>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北海道石狩市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</si>
  <si>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</si>
  <si>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</si>
  <si>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</si>
  <si>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</si>
  <si>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</si>
  <si>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</si>
  <si>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</si>
  <si>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</si>
  <si>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</si>
  <si>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</si>
  <si>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</si>
  <si>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</si>
  <si>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</si>
  <si>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</si>
  <si>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</si>
  <si>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</si>
  <si>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</si>
  <si>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</si>
  <si>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</si>
  <si>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</si>
  <si>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</si>
  <si>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</si>
  <si>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</si>
  <si>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</si>
  <si>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</si>
  <si>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</si>
  <si>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</si>
  <si>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</si>
  <si>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</si>
  <si>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</si>
  <si>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</si>
  <si>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</si>
  <si>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</si>
  <si>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</si>
  <si>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</si>
  <si>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国民健康保険診療所会計</t>
    <phoneticPr fontId="5"/>
  </si>
  <si>
    <t>後期高齢者医療会計</t>
    <phoneticPr fontId="5"/>
  </si>
  <si>
    <t>介護保険事業会計</t>
    <phoneticPr fontId="5"/>
  </si>
  <si>
    <t>介護サービス事業会計</t>
    <phoneticPr fontId="5"/>
  </si>
  <si>
    <t>水道事業会計</t>
    <phoneticPr fontId="5"/>
  </si>
  <si>
    <t>法適用企業</t>
    <phoneticPr fontId="5"/>
  </si>
  <si>
    <t>公共下水道事業会計</t>
    <phoneticPr fontId="5"/>
  </si>
  <si>
    <t>特定環境保全公共下水道事業特別会計</t>
    <phoneticPr fontId="5"/>
  </si>
  <si>
    <t>法非適用企業</t>
    <phoneticPr fontId="5"/>
  </si>
  <si>
    <t>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</si>
  <si>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</si>
  <si>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</si>
  <si>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</si>
  <si>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</si>
  <si>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</si>
  <si>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</si>
  <si>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</si>
  <si>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</si>
  <si>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</si>
  <si>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</si>
  <si>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</si>
  <si>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</si>
  <si>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</si>
  <si>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</si>
  <si>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</si>
  <si>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</si>
  <si>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</si>
  <si>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</si>
  <si>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</si>
  <si>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</si>
  <si>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</si>
  <si>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</si>
  <si>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</si>
  <si>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</si>
  <si>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</si>
  <si>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</si>
  <si>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</si>
  <si>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</si>
  <si>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</si>
  <si>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</si>
  <si>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</si>
  <si>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</si>
  <si>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</si>
  <si>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</si>
  <si>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</si>
  <si>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</si>
  <si>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</si>
  <si>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</si>
  <si>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</si>
  <si>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</si>
  <si>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</si>
  <si>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</si>
  <si>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</si>
  <si>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</si>
  <si>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</si>
  <si>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</si>
  <si>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</si>
  <si>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</si>
  <si>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</si>
  <si>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</si>
  <si>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</si>
  <si>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</si>
  <si>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</si>
  <si>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</si>
  <si>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</si>
  <si>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</si>
  <si>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</si>
  <si>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個別排水処理施設整備事業特別会計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</si>
  <si>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</si>
  <si>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</si>
  <si>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</si>
  <si>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</si>
  <si>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</si>
  <si>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</si>
  <si>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</si>
  <si>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</si>
  <si>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</si>
  <si>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</si>
  <si>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</si>
  <si>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</si>
  <si>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</si>
  <si>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</si>
  <si>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</si>
  <si>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</si>
  <si>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</si>
  <si>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</si>
  <si>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</si>
  <si>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</si>
  <si>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</si>
  <si>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</si>
  <si>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</si>
  <si>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</si>
  <si>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</si>
  <si>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</si>
  <si>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</si>
  <si>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</si>
  <si>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</si>
  <si>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</si>
  <si>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</si>
  <si>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</si>
  <si>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</si>
  <si>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</si>
  <si>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</si>
  <si>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</si>
  <si>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</si>
  <si>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</si>
  <si>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</si>
  <si>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</si>
  <si>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</si>
  <si>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</si>
  <si>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</si>
  <si>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</si>
  <si>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</si>
  <si>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</si>
  <si>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</si>
  <si>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</si>
  <si>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</si>
  <si>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</si>
  <si>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</si>
  <si>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</si>
  <si>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</si>
  <si>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</si>
  <si>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</si>
  <si>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</si>
  <si>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</si>
  <si>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</si>
  <si>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</si>
  <si>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</si>
  <si>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</si>
  <si>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</si>
  <si>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</si>
  <si>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</si>
  <si>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</si>
  <si>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</si>
  <si>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</si>
  <si>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</si>
  <si>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</si>
  <si>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</si>
  <si>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</si>
  <si>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</si>
  <si>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</si>
  <si>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</si>
  <si>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</si>
  <si>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</si>
  <si>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</si>
  <si>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</si>
  <si>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</si>
  <si>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</si>
  <si>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</si>
  <si>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</si>
  <si>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</si>
  <si>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国民健康保険事業会計</t>
  </si>
  <si>
    <t>▲ 3.78</t>
  </si>
  <si>
    <t>▲ 3.49</t>
  </si>
  <si>
    <t>▲ 4.94</t>
  </si>
  <si>
    <t>▲ 3.76</t>
  </si>
  <si>
    <t>▲ 3.91</t>
  </si>
  <si>
    <t>水道事業会計</t>
  </si>
  <si>
    <t>一般会計</t>
  </si>
  <si>
    <t>公共下水道事業会計</t>
  </si>
  <si>
    <t>介護保険事業会計</t>
  </si>
  <si>
    <t>国民健康保険診療所会計</t>
  </si>
  <si>
    <t>後期高齢者医療会計</t>
  </si>
  <si>
    <t>介護サービス事業会計</t>
  </si>
  <si>
    <t>その他会計（赤字）</t>
  </si>
  <si>
    <t>その他会計（黒字）</t>
  </si>
  <si>
    <t>-</t>
    <phoneticPr fontId="2"/>
  </si>
  <si>
    <t>-</t>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</si>
  <si>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5"/>
  </si>
  <si>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5"/>
  </si>
  <si>
    <t>石狩北部地区消防事務組合</t>
    <rPh sb="0" eb="2">
      <t>イシカリ</t>
    </rPh>
    <rPh sb="2" eb="4">
      <t>ホクブ</t>
    </rPh>
    <rPh sb="4" eb="6">
      <t>チク</t>
    </rPh>
    <rPh sb="6" eb="8">
      <t>ショウボウ</t>
    </rPh>
    <rPh sb="8" eb="10">
      <t>ジム</t>
    </rPh>
    <rPh sb="10" eb="12">
      <t>クミアイ</t>
    </rPh>
    <phoneticPr fontId="5"/>
  </si>
  <si>
    <t>石狩西部広域水道企業団</t>
    <rPh sb="0" eb="2">
      <t>イシカリ</t>
    </rPh>
    <rPh sb="2" eb="4">
      <t>セイブ</t>
    </rPh>
    <rPh sb="4" eb="6">
      <t>コウイキ</t>
    </rPh>
    <rPh sb="6" eb="8">
      <t>スイドウ</t>
    </rPh>
    <rPh sb="8" eb="10">
      <t>キギョウ</t>
    </rPh>
    <rPh sb="10" eb="11">
      <t>ダン</t>
    </rPh>
    <phoneticPr fontId="5"/>
  </si>
  <si>
    <t>石狩教育研修センター組合</t>
    <rPh sb="0" eb="1">
      <t>イシ</t>
    </rPh>
    <rPh sb="1" eb="2">
      <t>カリ</t>
    </rPh>
    <rPh sb="2" eb="4">
      <t>キョウイク</t>
    </rPh>
    <rPh sb="4" eb="6">
      <t>ケンシュウ</t>
    </rPh>
    <rPh sb="10" eb="12">
      <t>クミアイ</t>
    </rPh>
    <phoneticPr fontId="5"/>
  </si>
  <si>
    <t>札幌広域圏組合</t>
    <rPh sb="0" eb="2">
      <t>サッポロ</t>
    </rPh>
    <rPh sb="2" eb="5">
      <t>コウイキケン</t>
    </rPh>
    <rPh sb="5" eb="7">
      <t>クミアイ</t>
    </rPh>
    <phoneticPr fontId="5"/>
  </si>
  <si>
    <t>○</t>
    <phoneticPr fontId="2"/>
  </si>
  <si>
    <t>石狩市土地開発公社</t>
    <rPh sb="0" eb="2">
      <t>イシカリ</t>
    </rPh>
    <rPh sb="2" eb="3">
      <t>シ</t>
    </rPh>
    <rPh sb="3" eb="5">
      <t>トチ</t>
    </rPh>
    <rPh sb="5" eb="7">
      <t>カイハツ</t>
    </rPh>
    <rPh sb="7" eb="9">
      <t>コウシャ</t>
    </rPh>
    <phoneticPr fontId="2"/>
  </si>
  <si>
    <t>石狩市公務サービス</t>
    <rPh sb="0" eb="2">
      <t>イシカリ</t>
    </rPh>
    <rPh sb="2" eb="3">
      <t>シ</t>
    </rPh>
    <rPh sb="3" eb="5">
      <t>コウム</t>
    </rPh>
    <phoneticPr fontId="2"/>
  </si>
  <si>
    <t>石狩市体育協会</t>
    <rPh sb="0" eb="2">
      <t>イシカリ</t>
    </rPh>
    <rPh sb="2" eb="3">
      <t>シ</t>
    </rPh>
    <rPh sb="3" eb="5">
      <t>タイイク</t>
    </rPh>
    <rPh sb="5" eb="7">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</si>
  <si>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</si>
  <si>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</si>
  <si>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</si>
  <si>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</si>
  <si>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</si>
  <si>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</si>
  <si>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</si>
  <si>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</si>
  <si>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</si>
  <si>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将来負担比率及び実質公債費比率のいずれも直近時点においては類似団体内平均よりも比率が大きくなっている。
しかし、本市における推移を見るに、減少傾向が見られ、改善基調にあると言える。近時の改善要因としては、将来負担比率については新たな起債発行を抑制することにより地方債残高の着実な減少に効果が見られているところであり、更には、石狩市土地開発公社に関し、その負債額が減少していることも要因の一と認められる。一方、実質公債費比率については償還終了等に伴う元利償還の減が主だった要因と考えられる。
今後も、更なる財政規律に努め、財政運営の硬直化を招かぬよう、かつ、将来に過度な負担を強いることのない健全な財政運営を図っていく。</t>
    <rPh sb="0" eb="2">
      <t>ショウライ</t>
    </rPh>
    <rPh sb="2" eb="4">
      <t>フタン</t>
    </rPh>
    <rPh sb="4" eb="6">
      <t>ヒリツ</t>
    </rPh>
    <rPh sb="6" eb="7">
      <t>オヨ</t>
    </rPh>
    <rPh sb="8" eb="10">
      <t>ジッシツ</t>
    </rPh>
    <rPh sb="10" eb="12">
      <t>コウサイ</t>
    </rPh>
    <rPh sb="12" eb="13">
      <t>ヒ</t>
    </rPh>
    <rPh sb="13" eb="15">
      <t>ヒリツ</t>
    </rPh>
    <rPh sb="20" eb="22">
      <t>チョッキン</t>
    </rPh>
    <rPh sb="22" eb="24">
      <t>ジテン</t>
    </rPh>
    <rPh sb="29" eb="31">
      <t>ルイジ</t>
    </rPh>
    <rPh sb="31" eb="33">
      <t>ダンタイ</t>
    </rPh>
    <rPh sb="33" eb="34">
      <t>ナイ</t>
    </rPh>
    <rPh sb="34" eb="36">
      <t>ヘイキン</t>
    </rPh>
    <rPh sb="39" eb="41">
      <t>ヒリツ</t>
    </rPh>
    <rPh sb="42" eb="43">
      <t>オオ</t>
    </rPh>
    <rPh sb="56" eb="57">
      <t>ホン</t>
    </rPh>
    <rPh sb="57" eb="58">
      <t>シ</t>
    </rPh>
    <rPh sb="62" eb="64">
      <t>スイイ</t>
    </rPh>
    <rPh sb="65" eb="66">
      <t>ミ</t>
    </rPh>
    <rPh sb="69" eb="71">
      <t>ゲンショウ</t>
    </rPh>
    <rPh sb="71" eb="73">
      <t>ケイコウ</t>
    </rPh>
    <rPh sb="74" eb="75">
      <t>ミ</t>
    </rPh>
    <rPh sb="78" eb="80">
      <t>カイゼン</t>
    </rPh>
    <rPh sb="80" eb="82">
      <t>キチョウ</t>
    </rPh>
    <rPh sb="86" eb="87">
      <t>イ</t>
    </rPh>
    <rPh sb="90" eb="92">
      <t>キンジ</t>
    </rPh>
    <rPh sb="93" eb="95">
      <t>カイゼン</t>
    </rPh>
    <rPh sb="95" eb="97">
      <t>ヨウイン</t>
    </rPh>
    <rPh sb="102" eb="104">
      <t>ショウライ</t>
    </rPh>
    <rPh sb="104" eb="106">
      <t>フタン</t>
    </rPh>
    <rPh sb="106" eb="108">
      <t>ヒリツ</t>
    </rPh>
    <rPh sb="113" eb="114">
      <t>アラ</t>
    </rPh>
    <rPh sb="116" eb="118">
      <t>キサイ</t>
    </rPh>
    <rPh sb="118" eb="120">
      <t>ハッコウ</t>
    </rPh>
    <rPh sb="121" eb="123">
      <t>ヨクセイ</t>
    </rPh>
    <rPh sb="130" eb="133">
      <t>チホウサイ</t>
    </rPh>
    <rPh sb="133" eb="135">
      <t>ザンダカ</t>
    </rPh>
    <rPh sb="136" eb="138">
      <t>チャクジツ</t>
    </rPh>
    <rPh sb="139" eb="141">
      <t>ゲンショウ</t>
    </rPh>
    <rPh sb="142" eb="144">
      <t>コウカ</t>
    </rPh>
    <rPh sb="145" eb="146">
      <t>ミ</t>
    </rPh>
    <rPh sb="158" eb="159">
      <t>サラ</t>
    </rPh>
    <rPh sb="162" eb="164">
      <t>イシカリ</t>
    </rPh>
    <rPh sb="164" eb="165">
      <t>シ</t>
    </rPh>
    <rPh sb="165" eb="167">
      <t>トチ</t>
    </rPh>
    <rPh sb="167" eb="169">
      <t>カイハツ</t>
    </rPh>
    <rPh sb="169" eb="171">
      <t>コウシャ</t>
    </rPh>
    <rPh sb="172" eb="173">
      <t>カン</t>
    </rPh>
    <rPh sb="177" eb="179">
      <t>フサイ</t>
    </rPh>
    <rPh sb="179" eb="180">
      <t>ガク</t>
    </rPh>
    <rPh sb="181" eb="183">
      <t>ゲンショウ</t>
    </rPh>
    <rPh sb="190" eb="192">
      <t>ヨウイン</t>
    </rPh>
    <rPh sb="193" eb="194">
      <t>１</t>
    </rPh>
    <rPh sb="195" eb="196">
      <t>ミト</t>
    </rPh>
    <rPh sb="201" eb="203">
      <t>イッポウ</t>
    </rPh>
    <rPh sb="204" eb="206">
      <t>ジッシツ</t>
    </rPh>
    <rPh sb="206" eb="208">
      <t>コウサイ</t>
    </rPh>
    <rPh sb="208" eb="209">
      <t>ヒ</t>
    </rPh>
    <rPh sb="209" eb="211">
      <t>ヒリツ</t>
    </rPh>
    <rPh sb="231" eb="232">
      <t>オモ</t>
    </rPh>
    <rPh sb="235" eb="237">
      <t>ヨウイン</t>
    </rPh>
    <rPh sb="238" eb="239">
      <t>カンガ</t>
    </rPh>
    <rPh sb="245" eb="247">
      <t>コンゴ</t>
    </rPh>
    <rPh sb="249" eb="250">
      <t>サラ</t>
    </rPh>
    <rPh sb="252" eb="254">
      <t>ザイセイ</t>
    </rPh>
    <rPh sb="254" eb="256">
      <t>キリツ</t>
    </rPh>
    <rPh sb="257" eb="258">
      <t>ツト</t>
    </rPh>
    <rPh sb="260" eb="262">
      <t>ザイセイ</t>
    </rPh>
    <rPh sb="262" eb="264">
      <t>ウンエイ</t>
    </rPh>
    <rPh sb="265" eb="268">
      <t>コウチョクカ</t>
    </rPh>
    <rPh sb="269" eb="270">
      <t>マネ</t>
    </rPh>
    <rPh sb="278" eb="280">
      <t>ショウライ</t>
    </rPh>
    <rPh sb="281" eb="283">
      <t>カド</t>
    </rPh>
    <rPh sb="284" eb="286">
      <t>フタン</t>
    </rPh>
    <rPh sb="287" eb="288">
      <t>シ</t>
    </rPh>
    <rPh sb="295" eb="297">
      <t>ケンゼン</t>
    </rPh>
    <rPh sb="298" eb="300">
      <t>ザイセイ</t>
    </rPh>
    <rPh sb="300" eb="302">
      <t>ウンエイ</t>
    </rPh>
    <rPh sb="303" eb="304">
      <t>ハカ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</si>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</sst>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c:ext xmlns:c16="http://schemas.microsoft.com/office/drawing/2014/chart" uri="{C3380CC4-5D6E-409C-BE32-E72D297353CC}">
              <c16:uniqueId val="{00000000-FF1D-4997-B7C0-A4FB93B704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30679</c:v>
                </c:pt>
                <c:pt idx="1">
                  <c:v>41350</c:v>
                </c:pt>
                <c:pt idx="2">
                  <c:v>44767</c:v>
                </c:pt>
                <c:pt idx="3">
                  <c:v>25004</c:v>
                </c:pt>
                <c:pt idx="4">
                  <c:v>41508</c:v>
                </c:pt>
              </c:numCache>
            </c:numRef>
          </c:val>
          <c:smooth val="0"/>
          <c:extLst>
            <c:ext xmlns:c16="http://schemas.microsoft.com/office/drawing/2014/chart" uri="{C3380CC4-5D6E-409C-BE32-E72D297353CC}">
              <c16:uniqueId val="{00000001-FF1D-4997-B7C0-A4FB93B70479}"/>
            </c:ext>
          </c:extLst>
        </c:ser>
        <c:dLbls>
          <c:showLegendKey val="0"/>
          <c:showVal val="0"/>
          <c:showCatName val="0"/>
          <c:showSerName val="0"/>
          <c:showPercent val="0"/>
          <c:showBubbleSize val="0"/>
        </c:dLbls>
        <c:marker val="1"/>
        <c:smooth val="0"/>
        <c:axId val="354541568"/>
        <c:axId val="354543872"/>
      </c:lineChart>
      <c:catAx>
        <c:axId val="35454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543872"/>
        <c:crosses val="autoZero"/>
        <c:auto val="1"/>
        <c:lblAlgn val="ctr"/>
        <c:lblOffset val="100"/>
        <c:tickLblSkip val="1"/>
        <c:tickMarkSkip val="1"/>
        <c:noMultiLvlLbl val="0"/>
      </c:catAx>
      <c:valAx>
        <c:axId val="354543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54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3.13</c:v>
                </c:pt>
                <c:pt idx="1">
                  <c:v>0.97</c:v>
                </c:pt>
                <c:pt idx="2">
                  <c:v>2.4900000000000002</c:v>
                </c:pt>
                <c:pt idx="3">
                  <c:v>3.02</c:v>
                </c:pt>
                <c:pt idx="4">
                  <c:v>3.48</c:v>
                </c:pt>
              </c:numCache>
            </c:numRef>
          </c:val>
          <c:extLst>
            <c:ext xmlns:c16="http://schemas.microsoft.com/office/drawing/2014/chart" uri="{C3380CC4-5D6E-409C-BE32-E72D297353CC}">
              <c16:uniqueId val="{00000000-7195-42EA-AF82-EDCEA75C10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0.99</c:v>
                </c:pt>
                <c:pt idx="1">
                  <c:v>1.94</c:v>
                </c:pt>
                <c:pt idx="2">
                  <c:v>1.55</c:v>
                </c:pt>
                <c:pt idx="3">
                  <c:v>1.68</c:v>
                </c:pt>
                <c:pt idx="4">
                  <c:v>2.2599999999999998</c:v>
                </c:pt>
              </c:numCache>
            </c:numRef>
          </c:val>
          <c:extLst>
            <c:ext xmlns:c16="http://schemas.microsoft.com/office/drawing/2014/chart" uri="{C3380CC4-5D6E-409C-BE32-E72D297353CC}">
              <c16:uniqueId val="{00000001-7195-42EA-AF82-EDCEA75C1096}"/>
            </c:ext>
          </c:extLst>
        </c:ser>
        <c:dLbls>
          <c:showLegendKey val="0"/>
          <c:showVal val="0"/>
          <c:showCatName val="0"/>
          <c:showSerName val="0"/>
          <c:showPercent val="0"/>
          <c:showBubbleSize val="0"/>
        </c:dLbls>
        <c:gapWidth val="250"/>
        <c:overlap val="100"/>
        <c:axId val="97715328"/>
        <c:axId val="977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1.29</c:v>
                </c:pt>
                <c:pt idx="1">
                  <c:v>1.06</c:v>
                </c:pt>
                <c:pt idx="2">
                  <c:v>1.18</c:v>
                </c:pt>
                <c:pt idx="3">
                  <c:v>0.65</c:v>
                </c:pt>
                <c:pt idx="4">
                  <c:v>1.08</c:v>
                </c:pt>
              </c:numCache>
            </c:numRef>
          </c:val>
          <c:smooth val="0"/>
          <c:extLst>
            <c:ext xmlns:c16="http://schemas.microsoft.com/office/drawing/2014/chart" uri="{C3380CC4-5D6E-409C-BE32-E72D297353CC}">
              <c16:uniqueId val="{00000002-7195-42EA-AF82-EDCEA75C1096}"/>
            </c:ext>
          </c:extLst>
        </c:ser>
        <c:dLbls>
          <c:showLegendKey val="0"/>
          <c:showVal val="0"/>
          <c:showCatName val="0"/>
          <c:showSerName val="0"/>
          <c:showPercent val="0"/>
          <c:showBubbleSize val="0"/>
        </c:dLbls>
        <c:marker val="1"/>
        <c:smooth val="0"/>
        <c:axId val="97715328"/>
        <c:axId val="97717632"/>
      </c:lineChart>
      <c:catAx>
        <c:axId val="977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632"/>
        <c:crosses val="autoZero"/>
        <c:auto val="1"/>
        <c:lblAlgn val="ctr"/>
        <c:lblOffset val="100"/>
        <c:tickLblSkip val="1"/>
        <c:tickMarkSkip val="1"/>
        <c:noMultiLvlLbl val="0"/>
      </c:catAx>
      <c:valAx>
        <c:axId val="977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0FC-4EF7-8EC9-77A1C1A4E4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FC-4EF7-8EC9-77A1C1A4E47B}"/>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0.05</c:v>
                </c:pt>
                <c:pt idx="8">
                  <c:v>#N/A</c:v>
                </c:pt>
                <c:pt idx="9">
                  <c:v>0.06</c:v>
                </c:pt>
              </c:numCache>
            </c:numRef>
          </c:val>
          <c:extLst>
            <c:ext xmlns:c16="http://schemas.microsoft.com/office/drawing/2014/chart" uri="{C3380CC4-5D6E-409C-BE32-E72D297353CC}">
              <c16:uniqueId val="{00000002-E0FC-4EF7-8EC9-77A1C1A4E47B}"/>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0.09</c:v>
                </c:pt>
                <c:pt idx="4">
                  <c:v>#N/A</c:v>
                </c:pt>
                <c:pt idx="5">
                  <c:v>0.08</c:v>
                </c:pt>
                <c:pt idx="6">
                  <c:v>#N/A</c:v>
                </c:pt>
                <c:pt idx="7">
                  <c:v>0.08</c:v>
                </c:pt>
                <c:pt idx="8">
                  <c:v>#N/A</c:v>
                </c:pt>
                <c:pt idx="9">
                  <c:v>0.06</c:v>
                </c:pt>
              </c:numCache>
            </c:numRef>
          </c:val>
          <c:extLst>
            <c:ext xmlns:c16="http://schemas.microsoft.com/office/drawing/2014/chart" uri="{C3380CC4-5D6E-409C-BE32-E72D297353CC}">
              <c16:uniqueId val="{00000003-E0FC-4EF7-8EC9-77A1C1A4E47B}"/>
            </c:ext>
          </c:extLst>
        </c:ser>
        <c:ser>
          <c:idx val="4"/>
          <c:order val="4"/>
          <c:tx>
            <c:strRef>
              <c:f>データシート!$A$31</c:f>
              <c:strCache>
                <c:ptCount val="1"/>
                <c:pt idx="0">
                  <c:v>国民健康保険診療所会計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0.05</c:v>
                </c:pt>
                <c:pt idx="4">
                  <c:v>#N/A</c:v>
                </c:pt>
                <c:pt idx="5">
                  <c:v>0.08</c:v>
                </c:pt>
                <c:pt idx="6">
                  <c:v>#N/A</c:v>
                </c:pt>
                <c:pt idx="7">
                  <c:v>0.02</c:v>
                </c:pt>
                <c:pt idx="8">
                  <c:v>#N/A</c:v>
                </c:pt>
                <c:pt idx="9">
                  <c:v>0.11</c:v>
                </c:pt>
              </c:numCache>
            </c:numRef>
          </c:val>
          <c:extLst>
            <c:ext xmlns:c16="http://schemas.microsoft.com/office/drawing/2014/chart" uri="{C3380CC4-5D6E-409C-BE32-E72D297353CC}">
              <c16:uniqueId val="{00000004-E0FC-4EF7-8EC9-77A1C1A4E47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0.25</c:v>
                </c:pt>
                <c:pt idx="4">
                  <c:v>#N/A</c:v>
                </c:pt>
                <c:pt idx="5">
                  <c:v>0.36</c:v>
                </c:pt>
                <c:pt idx="6">
                  <c:v>#N/A</c:v>
                </c:pt>
                <c:pt idx="7">
                  <c:v>0.22</c:v>
                </c:pt>
                <c:pt idx="8">
                  <c:v>#N/A</c:v>
                </c:pt>
                <c:pt idx="9">
                  <c:v>0.67</c:v>
                </c:pt>
              </c:numCache>
            </c:numRef>
          </c:val>
          <c:extLst>
            <c:ext xmlns:c16="http://schemas.microsoft.com/office/drawing/2014/chart" uri="{C3380CC4-5D6E-409C-BE32-E72D297353CC}">
              <c16:uniqueId val="{00000005-E0FC-4EF7-8EC9-77A1C1A4E47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0.92</c:v>
                </c:pt>
                <c:pt idx="2">
                  <c:v>#N/A</c:v>
                </c:pt>
                <c:pt idx="3">
                  <c:v>0.97</c:v>
                </c:pt>
                <c:pt idx="4">
                  <c:v>#N/A</c:v>
                </c:pt>
                <c:pt idx="5">
                  <c:v>1.22</c:v>
                </c:pt>
                <c:pt idx="6">
                  <c:v>#N/A</c:v>
                </c:pt>
                <c:pt idx="7">
                  <c:v>1.5</c:v>
                </c:pt>
                <c:pt idx="8">
                  <c:v>#N/A</c:v>
                </c:pt>
                <c:pt idx="9">
                  <c:v>1.43</c:v>
                </c:pt>
              </c:numCache>
            </c:numRef>
          </c:val>
          <c:extLst>
            <c:ext xmlns:c16="http://schemas.microsoft.com/office/drawing/2014/chart" uri="{C3380CC4-5D6E-409C-BE32-E72D297353CC}">
              <c16:uniqueId val="{00000006-E0FC-4EF7-8EC9-77A1C1A4E4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3.12</c:v>
                </c:pt>
                <c:pt idx="2">
                  <c:v>#N/A</c:v>
                </c:pt>
                <c:pt idx="3">
                  <c:v>0.96</c:v>
                </c:pt>
                <c:pt idx="4">
                  <c:v>#N/A</c:v>
                </c:pt>
                <c:pt idx="5">
                  <c:v>2.48</c:v>
                </c:pt>
                <c:pt idx="6">
                  <c:v>#N/A</c:v>
                </c:pt>
                <c:pt idx="7">
                  <c:v>3.02</c:v>
                </c:pt>
                <c:pt idx="8">
                  <c:v>#N/A</c:v>
                </c:pt>
                <c:pt idx="9">
                  <c:v>3.47</c:v>
                </c:pt>
              </c:numCache>
            </c:numRef>
          </c:val>
          <c:extLst>
            <c:ext xmlns:c16="http://schemas.microsoft.com/office/drawing/2014/chart" uri="{C3380CC4-5D6E-409C-BE32-E72D297353CC}">
              <c16:uniqueId val="{00000007-E0FC-4EF7-8EC9-77A1C1A4E4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c:v>
                </c:pt>
                <c:pt idx="2">
                  <c:v>#N/A</c:v>
                </c:pt>
                <c:pt idx="3">
                  <c:v>5.51</c:v>
                </c:pt>
                <c:pt idx="4">
                  <c:v>#N/A</c:v>
                </c:pt>
                <c:pt idx="5">
                  <c:v>5.84</c:v>
                </c:pt>
                <c:pt idx="6">
                  <c:v>#N/A</c:v>
                </c:pt>
                <c:pt idx="7">
                  <c:v>5.45</c:v>
                </c:pt>
                <c:pt idx="8">
                  <c:v>#N/A</c:v>
                </c:pt>
                <c:pt idx="9">
                  <c:v>6.05</c:v>
                </c:pt>
              </c:numCache>
            </c:numRef>
          </c:val>
          <c:extLst>
            <c:ext xmlns:c16="http://schemas.microsoft.com/office/drawing/2014/chart" uri="{C3380CC4-5D6E-409C-BE32-E72D297353CC}">
              <c16:uniqueId val="{00000008-E0FC-4EF7-8EC9-77A1C1A4E47B}"/>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3.78</c:v>
                </c:pt>
                <c:pt idx="1">
                  <c:v>#N/A</c:v>
                </c:pt>
                <c:pt idx="2">
                  <c:v>3.49</c:v>
                </c:pt>
                <c:pt idx="3">
                  <c:v>#N/A</c:v>
                </c:pt>
                <c:pt idx="4">
                  <c:v>4.9400000000000004</c:v>
                </c:pt>
                <c:pt idx="5">
                  <c:v>#N/A</c:v>
                </c:pt>
                <c:pt idx="6">
                  <c:v>3.76</c:v>
                </c:pt>
                <c:pt idx="7">
                  <c:v>#N/A</c:v>
                </c:pt>
                <c:pt idx="8">
                  <c:v>3.91</c:v>
                </c:pt>
                <c:pt idx="9">
                  <c:v>#N/A</c:v>
                </c:pt>
              </c:numCache>
            </c:numRef>
          </c:val>
          <c:extLst>
            <c:ext xmlns:c16="http://schemas.microsoft.com/office/drawing/2014/chart" uri="{C3380CC4-5D6E-409C-BE32-E72D297353CC}">
              <c16:uniqueId val="{00000009-E0FC-4EF7-8EC9-77A1C1A4E47B}"/>
            </c:ext>
          </c:extLst>
        </c:ser>
        <c:dLbls>
          <c:showLegendKey val="0"/>
          <c:showVal val="0"/>
          <c:showCatName val="0"/>
          <c:showSerName val="0"/>
          <c:showPercent val="0"/>
          <c:showBubbleSize val="0"/>
        </c:dLbls>
        <c:gapWidth val="150"/>
        <c:overlap val="100"/>
        <c:axId val="149654528"/>
        <c:axId val="152560384"/>
      </c:barChart>
      <c:catAx>
        <c:axId val="1496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60384"/>
        <c:crosses val="autoZero"/>
        <c:auto val="1"/>
        <c:lblAlgn val="ctr"/>
        <c:lblOffset val="100"/>
        <c:tickLblSkip val="1"/>
        <c:tickMarkSkip val="1"/>
        <c:noMultiLvlLbl val="0"/>
      </c:catAx>
      <c:valAx>
        <c:axId val="15256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3164</c:v>
                </c:pt>
                <c:pt idx="5">
                  <c:v>3200</c:v>
                </c:pt>
                <c:pt idx="8">
                  <c:v>3185</c:v>
                </c:pt>
                <c:pt idx="11">
                  <c:v>3096</c:v>
                </c:pt>
                <c:pt idx="14">
                  <c:v>3013</c:v>
                </c:pt>
              </c:numCache>
            </c:numRef>
          </c:val>
          <c:extLst>
            <c:ext xmlns:c16="http://schemas.microsoft.com/office/drawing/2014/chart" uri="{C3380CC4-5D6E-409C-BE32-E72D297353CC}">
              <c16:uniqueId val="{00000000-019F-48FA-9B56-06AB03143E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6</c:v>
                </c:pt>
                <c:pt idx="3">
                  <c:v>5</c:v>
                </c:pt>
                <c:pt idx="6">
                  <c:v>3</c:v>
                </c:pt>
                <c:pt idx="9">
                  <c:v>1</c:v>
                </c:pt>
                <c:pt idx="12">
                  <c:v>1</c:v>
                </c:pt>
              </c:numCache>
            </c:numRef>
          </c:val>
          <c:extLst>
            <c:ext xmlns:c16="http://schemas.microsoft.com/office/drawing/2014/chart" uri="{C3380CC4-5D6E-409C-BE32-E72D297353CC}">
              <c16:uniqueId val="{00000001-019F-48FA-9B56-06AB03143E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138</c:v>
                </c:pt>
                <c:pt idx="3">
                  <c:v>134</c:v>
                </c:pt>
                <c:pt idx="6">
                  <c:v>130</c:v>
                </c:pt>
                <c:pt idx="9">
                  <c:v>129</c:v>
                </c:pt>
                <c:pt idx="12">
                  <c:v>113</c:v>
                </c:pt>
              </c:numCache>
            </c:numRef>
          </c:val>
          <c:extLst>
            <c:ext xmlns:c16="http://schemas.microsoft.com/office/drawing/2014/chart" uri="{C3380CC4-5D6E-409C-BE32-E72D297353CC}">
              <c16:uniqueId val="{00000002-019F-48FA-9B56-06AB03143E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175</c:v>
                </c:pt>
                <c:pt idx="3">
                  <c:v>158</c:v>
                </c:pt>
                <c:pt idx="6">
                  <c:v>142</c:v>
                </c:pt>
                <c:pt idx="9">
                  <c:v>85</c:v>
                </c:pt>
                <c:pt idx="12">
                  <c:v>161</c:v>
                </c:pt>
              </c:numCache>
            </c:numRef>
          </c:val>
          <c:extLst>
            <c:ext xmlns:c16="http://schemas.microsoft.com/office/drawing/2014/chart" uri="{C3380CC4-5D6E-409C-BE32-E72D297353CC}">
              <c16:uniqueId val="{00000003-019F-48FA-9B56-06AB03143E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956</c:v>
                </c:pt>
                <c:pt idx="3">
                  <c:v>926</c:v>
                </c:pt>
                <c:pt idx="6">
                  <c:v>927</c:v>
                </c:pt>
                <c:pt idx="9">
                  <c:v>705</c:v>
                </c:pt>
                <c:pt idx="12">
                  <c:v>878</c:v>
                </c:pt>
              </c:numCache>
            </c:numRef>
          </c:val>
          <c:extLst>
            <c:ext xmlns:c16="http://schemas.microsoft.com/office/drawing/2014/chart" uri="{C3380CC4-5D6E-409C-BE32-E72D297353CC}">
              <c16:uniqueId val="{00000004-019F-48FA-9B56-06AB03143E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F-48FA-9B56-06AB03143E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9F-48FA-9B56-06AB03143E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3361</c:v>
                </c:pt>
                <c:pt idx="3">
                  <c:v>3403</c:v>
                </c:pt>
                <c:pt idx="6">
                  <c:v>3180</c:v>
                </c:pt>
                <c:pt idx="9">
                  <c:v>3156</c:v>
                </c:pt>
                <c:pt idx="12">
                  <c:v>3046</c:v>
                </c:pt>
              </c:numCache>
            </c:numRef>
          </c:val>
          <c:extLst>
            <c:ext xmlns:c16="http://schemas.microsoft.com/office/drawing/2014/chart" uri="{C3380CC4-5D6E-409C-BE32-E72D297353CC}">
              <c16:uniqueId val="{00000007-019F-48FA-9B56-06AB03143E30}"/>
            </c:ext>
          </c:extLst>
        </c:ser>
        <c:dLbls>
          <c:showLegendKey val="0"/>
          <c:showVal val="0"/>
          <c:showCatName val="0"/>
          <c:showSerName val="0"/>
          <c:showPercent val="0"/>
          <c:showBubbleSize val="0"/>
        </c:dLbls>
        <c:gapWidth val="100"/>
        <c:overlap val="100"/>
        <c:axId val="153462656"/>
        <c:axId val="15385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1472</c:v>
                </c:pt>
                <c:pt idx="2">
                  <c:v>#N/A</c:v>
                </c:pt>
                <c:pt idx="3">
                  <c:v>#N/A</c:v>
                </c:pt>
                <c:pt idx="4">
                  <c:v>1426</c:v>
                </c:pt>
                <c:pt idx="5">
                  <c:v>#N/A</c:v>
                </c:pt>
                <c:pt idx="6">
                  <c:v>#N/A</c:v>
                </c:pt>
                <c:pt idx="7">
                  <c:v>1197</c:v>
                </c:pt>
                <c:pt idx="8">
                  <c:v>#N/A</c:v>
                </c:pt>
                <c:pt idx="9">
                  <c:v>#N/A</c:v>
                </c:pt>
                <c:pt idx="10">
                  <c:v>980</c:v>
                </c:pt>
                <c:pt idx="11">
                  <c:v>#N/A</c:v>
                </c:pt>
                <c:pt idx="12">
                  <c:v>#N/A</c:v>
                </c:pt>
                <c:pt idx="13">
                  <c:v>1186</c:v>
                </c:pt>
                <c:pt idx="14">
                  <c:v>#N/A</c:v>
                </c:pt>
              </c:numCache>
            </c:numRef>
          </c:val>
          <c:smooth val="0"/>
          <c:extLst>
            <c:ext xmlns:c16="http://schemas.microsoft.com/office/drawing/2014/chart" uri="{C3380CC4-5D6E-409C-BE32-E72D297353CC}">
              <c16:uniqueId val="{00000008-019F-48FA-9B56-06AB03143E30}"/>
            </c:ext>
          </c:extLst>
        </c:ser>
        <c:dLbls>
          <c:showLegendKey val="0"/>
          <c:showVal val="0"/>
          <c:showCatName val="0"/>
          <c:showSerName val="0"/>
          <c:showPercent val="0"/>
          <c:showBubbleSize val="0"/>
        </c:dLbls>
        <c:marker val="1"/>
        <c:smooth val="0"/>
        <c:axId val="153462656"/>
        <c:axId val="153853952"/>
      </c:lineChart>
      <c:catAx>
        <c:axId val="15346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853952"/>
        <c:crosses val="autoZero"/>
        <c:auto val="1"/>
        <c:lblAlgn val="ctr"/>
        <c:lblOffset val="100"/>
        <c:tickLblSkip val="1"/>
        <c:tickMarkSkip val="1"/>
        <c:noMultiLvlLbl val="0"/>
      </c:catAx>
      <c:valAx>
        <c:axId val="1538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46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27515</c:v>
                </c:pt>
                <c:pt idx="5">
                  <c:v>28036</c:v>
                </c:pt>
                <c:pt idx="8">
                  <c:v>28976</c:v>
                </c:pt>
                <c:pt idx="11">
                  <c:v>28496</c:v>
                </c:pt>
                <c:pt idx="14">
                  <c:v>28165</c:v>
                </c:pt>
              </c:numCache>
            </c:numRef>
          </c:val>
          <c:extLst>
            <c:ext xmlns:c16="http://schemas.microsoft.com/office/drawing/2014/chart" uri="{C3380CC4-5D6E-409C-BE32-E72D297353CC}">
              <c16:uniqueId val="{00000000-CE17-4200-A6BB-C38511D203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6325</c:v>
                </c:pt>
                <c:pt idx="5">
                  <c:v>5942</c:v>
                </c:pt>
                <c:pt idx="8">
                  <c:v>5597</c:v>
                </c:pt>
                <c:pt idx="11">
                  <c:v>5454</c:v>
                </c:pt>
                <c:pt idx="14">
                  <c:v>5217</c:v>
                </c:pt>
              </c:numCache>
            </c:numRef>
          </c:val>
          <c:extLst>
            <c:ext xmlns:c16="http://schemas.microsoft.com/office/drawing/2014/chart" uri="{C3380CC4-5D6E-409C-BE32-E72D297353CC}">
              <c16:uniqueId val="{00000001-CE17-4200-A6BB-C38511D203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1100</c:v>
                </c:pt>
                <c:pt idx="5">
                  <c:v>1229</c:v>
                </c:pt>
                <c:pt idx="8">
                  <c:v>1203</c:v>
                </c:pt>
                <c:pt idx="11">
                  <c:v>1320</c:v>
                </c:pt>
                <c:pt idx="14">
                  <c:v>1566</c:v>
                </c:pt>
              </c:numCache>
            </c:numRef>
          </c:val>
          <c:extLst>
            <c:ext xmlns:c16="http://schemas.microsoft.com/office/drawing/2014/chart" uri="{C3380CC4-5D6E-409C-BE32-E72D297353CC}">
              <c16:uniqueId val="{00000002-CE17-4200-A6BB-C38511D203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7-4200-A6BB-C38511D203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17-4200-A6BB-C38511D203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5196</c:v>
                </c:pt>
                <c:pt idx="3">
                  <c:v>3885</c:v>
                </c:pt>
                <c:pt idx="6">
                  <c:v>2550</c:v>
                </c:pt>
                <c:pt idx="9">
                  <c:v>2500</c:v>
                </c:pt>
                <c:pt idx="12">
                  <c:v>1805</c:v>
                </c:pt>
              </c:numCache>
            </c:numRef>
          </c:val>
          <c:extLst>
            <c:ext xmlns:c16="http://schemas.microsoft.com/office/drawing/2014/chart" uri="{C3380CC4-5D6E-409C-BE32-E72D297353CC}">
              <c16:uniqueId val="{00000005-CE17-4200-A6BB-C38511D203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3264</c:v>
                </c:pt>
                <c:pt idx="3">
                  <c:v>3211</c:v>
                </c:pt>
                <c:pt idx="6">
                  <c:v>2825</c:v>
                </c:pt>
                <c:pt idx="9">
                  <c:v>2635</c:v>
                </c:pt>
                <c:pt idx="12">
                  <c:v>2310</c:v>
                </c:pt>
              </c:numCache>
            </c:numRef>
          </c:val>
          <c:extLst>
            <c:ext xmlns:c16="http://schemas.microsoft.com/office/drawing/2014/chart" uri="{C3380CC4-5D6E-409C-BE32-E72D297353CC}">
              <c16:uniqueId val="{00000006-CE17-4200-A6BB-C38511D203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1734</c:v>
                </c:pt>
                <c:pt idx="3">
                  <c:v>1518</c:v>
                </c:pt>
                <c:pt idx="6">
                  <c:v>1224</c:v>
                </c:pt>
                <c:pt idx="9">
                  <c:v>899</c:v>
                </c:pt>
                <c:pt idx="12">
                  <c:v>840</c:v>
                </c:pt>
              </c:numCache>
            </c:numRef>
          </c:val>
          <c:extLst>
            <c:ext xmlns:c16="http://schemas.microsoft.com/office/drawing/2014/chart" uri="{C3380CC4-5D6E-409C-BE32-E72D297353CC}">
              <c16:uniqueId val="{00000007-CE17-4200-A6BB-C38511D203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11058</c:v>
                </c:pt>
                <c:pt idx="3">
                  <c:v>10532</c:v>
                </c:pt>
                <c:pt idx="6">
                  <c:v>10020</c:v>
                </c:pt>
                <c:pt idx="9">
                  <c:v>9303</c:v>
                </c:pt>
                <c:pt idx="12">
                  <c:v>9263</c:v>
                </c:pt>
              </c:numCache>
            </c:numRef>
          </c:val>
          <c:extLst>
            <c:ext xmlns:c16="http://schemas.microsoft.com/office/drawing/2014/chart" uri="{C3380CC4-5D6E-409C-BE32-E72D297353CC}">
              <c16:uniqueId val="{00000008-CE17-4200-A6BB-C38511D203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784</c:v>
                </c:pt>
                <c:pt idx="3">
                  <c:v>656</c:v>
                </c:pt>
                <c:pt idx="6">
                  <c:v>532</c:v>
                </c:pt>
                <c:pt idx="9">
                  <c:v>350</c:v>
                </c:pt>
                <c:pt idx="12">
                  <c:v>238</c:v>
                </c:pt>
              </c:numCache>
            </c:numRef>
          </c:val>
          <c:extLst>
            <c:ext xmlns:c16="http://schemas.microsoft.com/office/drawing/2014/chart" uri="{C3380CC4-5D6E-409C-BE32-E72D297353CC}">
              <c16:uniqueId val="{00000009-CE17-4200-A6BB-C38511D203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32387</c:v>
                </c:pt>
                <c:pt idx="3">
                  <c:v>32683</c:v>
                </c:pt>
                <c:pt idx="6">
                  <c:v>33781</c:v>
                </c:pt>
                <c:pt idx="9">
                  <c:v>32837</c:v>
                </c:pt>
                <c:pt idx="12">
                  <c:v>32411</c:v>
                </c:pt>
              </c:numCache>
            </c:numRef>
          </c:val>
          <c:extLst>
            <c:ext xmlns:c16="http://schemas.microsoft.com/office/drawing/2014/chart" uri="{C3380CC4-5D6E-409C-BE32-E72D297353CC}">
              <c16:uniqueId val="{0000000A-CE17-4200-A6BB-C38511D2036E}"/>
            </c:ext>
          </c:extLst>
        </c:ser>
        <c:dLbls>
          <c:showLegendKey val="0"/>
          <c:showVal val="0"/>
          <c:showCatName val="0"/>
          <c:showSerName val="0"/>
          <c:showPercent val="0"/>
          <c:showBubbleSize val="0"/>
        </c:dLbls>
        <c:gapWidth val="100"/>
        <c:overlap val="100"/>
        <c:axId val="154434944"/>
        <c:axId val="15459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19483</c:v>
                </c:pt>
                <c:pt idx="2">
                  <c:v>#N/A</c:v>
                </c:pt>
                <c:pt idx="3">
                  <c:v>#N/A</c:v>
                </c:pt>
                <c:pt idx="4">
                  <c:v>17278</c:v>
                </c:pt>
                <c:pt idx="5">
                  <c:v>#N/A</c:v>
                </c:pt>
                <c:pt idx="6">
                  <c:v>#N/A</c:v>
                </c:pt>
                <c:pt idx="7">
                  <c:v>15156</c:v>
                </c:pt>
                <c:pt idx="8">
                  <c:v>#N/A</c:v>
                </c:pt>
                <c:pt idx="9">
                  <c:v>#N/A</c:v>
                </c:pt>
                <c:pt idx="10">
                  <c:v>13254</c:v>
                </c:pt>
                <c:pt idx="11">
                  <c:v>#N/A</c:v>
                </c:pt>
                <c:pt idx="12">
                  <c:v>#N/A</c:v>
                </c:pt>
                <c:pt idx="13">
                  <c:v>11919</c:v>
                </c:pt>
                <c:pt idx="14">
                  <c:v>#N/A</c:v>
                </c:pt>
              </c:numCache>
            </c:numRef>
          </c:val>
          <c:smooth val="0"/>
          <c:extLst>
            <c:ext xmlns:c16="http://schemas.microsoft.com/office/drawing/2014/chart" uri="{C3380CC4-5D6E-409C-BE32-E72D297353CC}">
              <c16:uniqueId val="{0000000B-CE17-4200-A6BB-C38511D2036E}"/>
            </c:ext>
          </c:extLst>
        </c:ser>
        <c:dLbls>
          <c:showLegendKey val="0"/>
          <c:showVal val="0"/>
          <c:showCatName val="0"/>
          <c:showSerName val="0"/>
          <c:showPercent val="0"/>
          <c:showBubbleSize val="0"/>
        </c:dLbls>
        <c:marker val="1"/>
        <c:smooth val="0"/>
        <c:axId val="154434944"/>
        <c:axId val="154592768"/>
      </c:lineChart>
      <c:catAx>
        <c:axId val="1544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592768"/>
        <c:crosses val="autoZero"/>
        <c:auto val="1"/>
        <c:lblAlgn val="ctr"/>
        <c:lblOffset val="100"/>
        <c:tickLblSkip val="1"/>
        <c:tickMarkSkip val="1"/>
        <c:noMultiLvlLbl val="0"/>
      </c:catAx>
      <c:valAx>
        <c:axId val="15459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{701C3B3C-B745-447C-AE34-C201A63ED963}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49C-44F7-B158-63366A417A8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{C19F8951-5B04-4C0E-8686-11C00EC1ECB3}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49C-44F7-B158-63366A417A8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{CB26A459-49CB-444D-ACE7-801270EE9F22}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49C-44F7-B158-63366A417A8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{1E890545-6007-45AF-97F1-A90EAFC9AB38}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49C-44F7-B158-63366A417A8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{333F0279-EB93-4FB2-AFED-F87DC64692DA}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49C-44F7-B158-63366A417A8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49C-44F7-B158-63366A417A8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{BA664A0D-9243-4C3B-A977-373B60AA6002}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49C-44F7-B158-63366A417A8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{F010C541-F0CF-41AE-B272-E595AC4C5FB7}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49C-44F7-B158-63366A417A8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{78EEA839-FA63-4B71-8FA1-287646A1A12F}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49C-44F7-B158-63366A417A8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{0E5305E0-8ABC-440B-A047-24A220BA1EB4}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49C-44F7-B158-63366A417A8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{38184D5D-CAEE-47A7-B419-8769D5BCF635}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49C-44F7-B158-63366A417A8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49C-44F7-B158-63366A417A8B}"/>
            </c:ext>
          </c:extLst>
        </c:ser>
        <c:dLbls>
          <c:showLegendKey val="0"/>
          <c:showVal val="0"/>
          <c:showCatName val="0"/>
          <c:showSerName val="0"/>
          <c:showPercent val="0"/>
          <c:showBubbleSize val="0"/>
        </c:dLbls>
        <c:axId val="152998656"/>
        <c:axId val="153000576"/>
      </c:scatterChart>
      <c:valAx>
        <c:axId val="152998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000576"/>
        <c:crosses val="autoZero"/>
        <c:crossBetween val="midCat"/>
      </c:valAx>
      <c:valAx>
        <c:axId val="153000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9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{1203A4F3-73BF-4398-85BD-26949CDC8E94}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F61-486A-9162-00436ACAAF6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{89B4849B-856D-4FB0-8921-D482577AE1F8}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F61-486A-9162-00436ACAAF6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{42ABF89B-2C14-435A-8D52-316B8D7652A5}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F61-486A-9162-00436ACAAF6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{BAAC1176-7B70-4A81-88A4-FDE691B2871B}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F61-486A-9162-00436ACAAF6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{2A92ED39-C50A-4282-838E-BACB58F5B387}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F61-486A-9162-00436ACAAF6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11.1</c:v>
                </c:pt>
                <c:pt idx="2">
                  <c:v>9.8000000000000007</c:v>
                </c:pt>
                <c:pt idx="3">
                  <c:v>8.5</c:v>
                </c:pt>
                <c:pt idx="4">
                  <c:v>7.8</c:v>
                </c:pt>
              </c:numCache>
            </c:numRef>
          </c:xVal>
          <c:yVal>
            <c:numRef>
              <c:f>公会計指標分析・財政指標組合せ分析表!$K$73:$O$73</c:f>
              <c:numCache>
                <c:formatCode>#,##0.0;"▲ "#,##0.0</c:formatCode>
                <c:ptCount val="5"/>
                <c:pt idx="0">
                  <c:v>143.6</c:v>
                </c:pt>
                <c:pt idx="1">
                  <c:v>123.6</c:v>
                </c:pt>
                <c:pt idx="2">
                  <c:v>106.5</c:v>
                </c:pt>
                <c:pt idx="3">
                  <c:v>93.3</c:v>
                </c:pt>
                <c:pt idx="4">
                  <c:v>82.6</c:v>
                </c:pt>
              </c:numCache>
            </c:numRef>
          </c:yVal>
          <c:smooth val="0"/>
          <c:extLst>
            <c:ext xmlns:c16="http://schemas.microsoft.com/office/drawing/2014/chart" uri="{C3380CC4-5D6E-409C-BE32-E72D297353CC}">
              <c16:uniqueId val="{00000005-8F61-486A-9162-00436ACAAF6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{A64A6AA1-A2B7-4D68-A86B-30D75349863E}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F61-486A-9162-00436ACAAF6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{12C967D2-8DBD-4564-AB2F-37348097D574}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F61-486A-9162-00436ACAAF6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{AC5FB311-CE91-4FDB-A2C4-92EB4959FCC1}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F61-486A-9162-00436ACAAF6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{DDF5D7FF-0CE4-42A5-AF1A-82CD27E132D6}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F61-486A-9162-00436ACAAF6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{913BB19D-7E55-4CC7-AFFF-7217A8EA332E}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F61-486A-9162-00436ACAAF6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c:ext xmlns:c16="http://schemas.microsoft.com/office/drawing/2014/chart" uri="{C3380CC4-5D6E-409C-BE32-E72D297353CC}">
              <c16:uniqueId val="{0000000B-8F61-486A-9162-00436ACAAF62}"/>
            </c:ext>
          </c:extLst>
        </c:ser>
        <c:dLbls>
          <c:showLegendKey val="0"/>
          <c:showVal val="0"/>
          <c:showCatName val="0"/>
          <c:showSerName val="0"/>
          <c:showPercent val="0"/>
          <c:showBubbleSize val="0"/>
        </c:dLbls>
        <c:axId val="153091456"/>
        <c:axId val="153130496"/>
      </c:scatterChart>
      <c:valAx>
        <c:axId val="153091456"/>
        <c:scaling>
          <c:orientation val="minMax"/>
          <c:max val="11.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130496"/>
        <c:crosses val="autoZero"/>
        <c:crossBetween val="midCat"/>
      </c:valAx>
      <c:valAx>
        <c:axId val="153130496"/>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091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少子高齢化による社会保障費の増加に加え、課題解決のための事業実施に伴う公債費の増加により、類似団体の平均値を</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％下回っている。後者においては特に、本市が合併団体であることによる影響も少なくない。</a:t>
          </a:r>
          <a:endParaRPr kumimoji="1" lang="en-US" altLang="ja-JP" sz="110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今後も徴収業務の強化や積極的な企業誘致等による歳入確保に取り組み、財政規律ガイドラインを遵守した財政基盤の強化に努める。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71120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a:extLst>
            <a:ext uri="{FF2B5EF4-FFF2-40B4-BE49-F238E27FC236}">
              <a16:creationId xmlns:a16="http://schemas.microsoft.com/office/drawing/2014/main" id="{00000000-0008-0000-0300-000044000000}"/>
            </a:ext>
          </a:extLst>
        </xdr:cNvPr>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71120</xdr:rowOff>
    </xdr:from>
    <xdr:to>
      <xdr:col>6</xdr:col>
      <xdr:colOff>0</xdr:colOff>
      <xdr:row>43</xdr:row>
      <xdr:rowOff>71120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71120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46990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5" name="円/楕円 84">
          <a:extLst>
            <a:ext uri="{FF2B5EF4-FFF2-40B4-BE49-F238E27FC236}">
              <a16:creationId xmlns:a16="http://schemas.microsoft.com/office/drawing/2014/main" id="{00000000-0008-0000-0300-000055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163847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20320</xdr:rowOff>
    </xdr:from>
    <xdr:to>
      <xdr:col>6</xdr:col>
      <xdr:colOff>50800</xdr:colOff>
      <xdr:row>43</xdr:row>
      <xdr:rowOff>121920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106697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20320</xdr:rowOff>
    </xdr:from>
    <xdr:to>
      <xdr:col>4</xdr:col>
      <xdr:colOff>533400</xdr:colOff>
      <xdr:row>43</xdr:row>
      <xdr:rowOff>121920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34307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％悪化の</a:t>
          </a:r>
          <a:r>
            <a:rPr lang="en-US" altLang="ja-JP" sz="1100" b="0" i="0" baseline="0">
              <a:solidFill>
                <a:schemeClr val="dk1"/>
              </a:solidFill>
              <a:effectLst/>
              <a:latin typeface="+mn-lt"/>
              <a:ea typeface="+mn-ea"/>
              <a:cs typeface="+mn-cs"/>
            </a:rPr>
            <a:t>91.8</a:t>
          </a:r>
          <a:r>
            <a:rPr lang="ja-JP" altLang="ja-JP" sz="1100" b="0" i="0" baseline="0">
              <a:solidFill>
                <a:schemeClr val="dk1"/>
              </a:solidFill>
              <a:effectLst/>
              <a:latin typeface="+mn-lt"/>
              <a:ea typeface="+mn-ea"/>
              <a:cs typeface="+mn-cs"/>
            </a:rPr>
            <a:t>％となった背景には、近年増加の一途をたどる扶助費については、微増であるところ、水道事業会計出資金、</a:t>
          </a:r>
          <a:r>
            <a:rPr lang="ja-JP" altLang="en-US" sz="1100" b="0" i="0" baseline="0">
              <a:solidFill>
                <a:schemeClr val="dk1"/>
              </a:solidFill>
              <a:effectLst/>
              <a:latin typeface="+mn-lt"/>
              <a:ea typeface="+mn-ea"/>
              <a:cs typeface="+mn-cs"/>
            </a:rPr>
            <a:t>国民健康保険事業特別会計繰出金</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が挙げられる。今後も扶助費は増加傾向で推移することが見込まれ、経常収支比率の悪化が懸念されるところではあるが、財政規律ガイドラインでは目標を</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％未満としていることから、今後も他の経常的経費の抑制に努め、財政の健全化を図る。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34109</xdr:rowOff>
    </xdr:from>
    <xdr:to>
      <xdr:col>7</xdr:col>
      <xdr:colOff>152400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64009"/>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34109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226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109038</xdr:rowOff>
    </xdr:from>
    <xdr:to>
      <xdr:col>4</xdr:col>
      <xdr:colOff>482600</xdr:colOff>
      <xdr:row>61</xdr:row>
      <xdr:rowOff>164193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674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109038</xdr:rowOff>
    </xdr:from>
    <xdr:to>
      <xdr:col>3</xdr:col>
      <xdr:colOff>279400</xdr:colOff>
      <xdr:row>61</xdr:row>
      <xdr:rowOff>136616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6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154759</xdr:rowOff>
    </xdr:from>
    <xdr:to>
      <xdr:col>6</xdr:col>
      <xdr:colOff>50800</xdr:colOff>
      <xdr:row>62</xdr:row>
      <xdr:rowOff>84909</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95086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28320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58238</xdr:rowOff>
    </xdr:from>
    <xdr:to>
      <xdr:col>3</xdr:col>
      <xdr:colOff>330200</xdr:colOff>
      <xdr:row>61</xdr:row>
      <xdr:rowOff>159838</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[146,603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年度は、人件費</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の縮減に加え、除排雪経費の減により</a:t>
          </a:r>
          <a:r>
            <a:rPr lang="ja-JP" altLang="ja-JP" sz="1100" b="0" i="0" baseline="0">
              <a:solidFill>
                <a:schemeClr val="dk1"/>
              </a:solidFill>
              <a:effectLst/>
              <a:latin typeface="+mn-lt"/>
              <a:ea typeface="+mn-ea"/>
              <a:cs typeface="+mn-cs"/>
            </a:rPr>
            <a:t>維持補修費</a:t>
          </a:r>
          <a:r>
            <a:rPr lang="ja-JP" altLang="en-US" sz="1100" b="0" i="0" baseline="0">
              <a:solidFill>
                <a:schemeClr val="dk1"/>
              </a:solidFill>
              <a:effectLst/>
              <a:latin typeface="+mn-lt"/>
              <a:ea typeface="+mn-ea"/>
              <a:cs typeface="+mn-cs"/>
            </a:rPr>
            <a:t>が減少するなど</a:t>
          </a:r>
          <a:r>
            <a:rPr lang="ja-JP" altLang="ja-JP" sz="1100" b="0" i="0" baseline="0">
              <a:solidFill>
                <a:schemeClr val="dk1"/>
              </a:solidFill>
              <a:effectLst/>
              <a:latin typeface="+mn-lt"/>
              <a:ea typeface="+mn-ea"/>
              <a:cs typeface="+mn-cs"/>
            </a:rPr>
            <a:t>、人口の減を考慮してもなお改善が図られた。今後も合理的な行政運営による経費の縮減に努めていく。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45478</xdr:rowOff>
    </xdr:from>
    <xdr:to>
      <xdr:col>7</xdr:col>
      <xdr:colOff>152400</xdr:colOff>
      <xdr:row>87</xdr:row>
      <xdr:rowOff>86204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961628"/>
          <a:ext cx="8382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135475</xdr:rowOff>
    </xdr:from>
    <xdr:to>
      <xdr:col>6</xdr:col>
      <xdr:colOff>0</xdr:colOff>
      <xdr:row>87</xdr:row>
      <xdr:rowOff>86204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80175"/>
          <a:ext cx="889000" cy="1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131173</xdr:rowOff>
    </xdr:from>
    <xdr:to>
      <xdr:col>4</xdr:col>
      <xdr:colOff>482600</xdr:colOff>
      <xdr:row>86</xdr:row>
      <xdr:rowOff>135475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875873"/>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131173</xdr:rowOff>
    </xdr:from>
    <xdr:to>
      <xdr:col>3</xdr:col>
      <xdr:colOff>279400</xdr:colOff>
      <xdr:row>86</xdr:row>
      <xdr:rowOff>132607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875873"/>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166128</xdr:rowOff>
    </xdr:from>
    <xdr:to>
      <xdr:col>7</xdr:col>
      <xdr:colOff>203200</xdr:colOff>
      <xdr:row>87</xdr:row>
      <xdr:rowOff>96278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9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138205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8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146,603</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35404</xdr:rowOff>
    </xdr:from>
    <xdr:to>
      <xdr:col>6</xdr:col>
      <xdr:colOff>50800</xdr:colOff>
      <xdr:row>87</xdr:row>
      <xdr:rowOff>137004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9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121781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3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149,641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84675</xdr:rowOff>
    </xdr:from>
    <xdr:to>
      <xdr:col>4</xdr:col>
      <xdr:colOff>533400</xdr:colOff>
      <xdr:row>87</xdr:row>
      <xdr:rowOff>14825</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8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171052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9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80373</xdr:rowOff>
    </xdr:from>
    <xdr:to>
      <xdr:col>3</xdr:col>
      <xdr:colOff>330200</xdr:colOff>
      <xdr:row>87</xdr:row>
      <xdr:rowOff>10523</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166750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9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140,206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81807</xdr:rowOff>
    </xdr:from>
    <xdr:to>
      <xdr:col>2</xdr:col>
      <xdr:colOff>127000</xdr:colOff>
      <xdr:row>87</xdr:row>
      <xdr:rowOff>11957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8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168184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91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近年は類似団体平均を上回って推移しており、本年度は類似団体平均を</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％上回る</a:t>
          </a:r>
          <a:r>
            <a:rPr lang="en-US" altLang="ja-JP" sz="1100" b="0" i="0" baseline="0">
              <a:solidFill>
                <a:schemeClr val="dk1"/>
              </a:solidFill>
              <a:effectLst/>
              <a:latin typeface="+mn-lt"/>
              <a:ea typeface="+mn-ea"/>
              <a:cs typeface="+mn-cs"/>
            </a:rPr>
            <a:t>99.0</a:t>
          </a:r>
          <a:r>
            <a:rPr lang="ja-JP" altLang="ja-JP" sz="1100" b="0" i="0" baseline="0">
              <a:solidFill>
                <a:schemeClr val="dk1"/>
              </a:solidFill>
              <a:effectLst/>
              <a:latin typeface="+mn-lt"/>
              <a:ea typeface="+mn-ea"/>
              <a:cs typeface="+mn-cs"/>
            </a:rPr>
            <a:t>％となっている。国に準拠した給与水準を確保する方針は従前から変わらず、今後も定員適正化計画に基づき適正な管理を行う。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88295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751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81341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90095"/>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81341</xdr:rowOff>
    </xdr:from>
    <xdr:to>
      <xdr:col>21</xdr:col>
      <xdr:colOff>0</xdr:colOff>
      <xdr:row>89</xdr:row>
      <xdr:rowOff>104321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3403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123872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116918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退職等に伴う欠員を補填するため、近年は職員の新規採用を一定規模行っているところであり、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年度は類似団体の平均を上回った。人口の減少が直ちに事務量の減少に結びつかないものではあるが、一層の定員適正化に努め、定員適正化計画を着実に実行していく。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4763</xdr:rowOff>
    </xdr:from>
    <xdr:to>
      <xdr:col>24</xdr:col>
      <xdr:colOff>558800</xdr:colOff>
      <xdr:row>61</xdr:row>
      <xdr:rowOff>32914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6321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32914</xdr:rowOff>
    </xdr:from>
    <xdr:to>
      <xdr:col>23</xdr:col>
      <xdr:colOff>406400</xdr:colOff>
      <xdr:row>61</xdr:row>
      <xdr:rowOff>40957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913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40957</xdr:rowOff>
    </xdr:from>
    <xdr:to>
      <xdr:col>22</xdr:col>
      <xdr:colOff>203200</xdr:colOff>
      <xdr:row>61</xdr:row>
      <xdr:rowOff>46990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994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49001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054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125413</xdr:rowOff>
    </xdr:from>
    <xdr:to>
      <xdr:col>24</xdr:col>
      <xdr:colOff>609600</xdr:colOff>
      <xdr:row>61</xdr:row>
      <xdr:rowOff>55563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97490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153564</xdr:rowOff>
    </xdr:from>
    <xdr:to>
      <xdr:col>23</xdr:col>
      <xdr:colOff>457200</xdr:colOff>
      <xdr:row>61</xdr:row>
      <xdr:rowOff>83714</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93891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161607</xdr:rowOff>
    </xdr:from>
    <xdr:to>
      <xdr:col>22</xdr:col>
      <xdr:colOff>254000</xdr:colOff>
      <xdr:row>61</xdr:row>
      <xdr:rowOff>91757</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169651</xdr:rowOff>
    </xdr:from>
    <xdr:to>
      <xdr:col>19</xdr:col>
      <xdr:colOff>533400</xdr:colOff>
      <xdr:row>61</xdr:row>
      <xdr:rowOff>99801</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109978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財政再建計画</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H23</a:t>
          </a:r>
          <a:r>
            <a:rPr lang="ja-JP" altLang="ja-JP" sz="110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及び財政規律ガイドラインの着実な実行により公債費の縮減に努めた結果、近年は改善傾向で推移している。本年度は、償還終了等により前年度から</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％改善し、</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％となったものの、</a:t>
          </a:r>
          <a:r>
            <a:rPr lang="ja-JP" altLang="en-US" sz="1100" b="0" i="0" baseline="0">
              <a:solidFill>
                <a:schemeClr val="dk1"/>
              </a:solidFill>
              <a:effectLst/>
              <a:latin typeface="+mn-lt"/>
              <a:ea typeface="+mn-ea"/>
              <a:cs typeface="+mn-cs"/>
            </a:rPr>
            <a:t>今後は公債費の増加が見込まれることから、普通建設事業の規模の適正化を図っていく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165735</xdr:rowOff>
    </xdr:from>
    <xdr:to>
      <xdr:col>24</xdr:col>
      <xdr:colOff>558800</xdr:colOff>
      <xdr:row>40</xdr:row>
      <xdr:rowOff>36513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5228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36513</xdr:rowOff>
    </xdr:from>
    <xdr:to>
      <xdr:col>23</xdr:col>
      <xdr:colOff>406400</xdr:colOff>
      <xdr:row>40</xdr:row>
      <xdr:rowOff>114935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9451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41</xdr:row>
      <xdr:rowOff>21907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7293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46038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513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87012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157163</xdr:rowOff>
    </xdr:from>
    <xdr:to>
      <xdr:col>23</xdr:col>
      <xdr:colOff>457200</xdr:colOff>
      <xdr:row>40</xdr:row>
      <xdr:rowOff>87313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81615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前年度と比較すると</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％改善して</a:t>
          </a:r>
          <a:r>
            <a:rPr lang="en-US" altLang="ja-JP" sz="1100" b="0" i="0" baseline="0">
              <a:solidFill>
                <a:schemeClr val="dk1"/>
              </a:solidFill>
              <a:effectLst/>
              <a:latin typeface="+mn-lt"/>
              <a:ea typeface="+mn-ea"/>
              <a:cs typeface="+mn-cs"/>
            </a:rPr>
            <a:t>82.6</a:t>
          </a:r>
          <a:r>
            <a:rPr lang="ja-JP" altLang="ja-JP" sz="1100" b="0" i="0" baseline="0">
              <a:solidFill>
                <a:schemeClr val="dk1"/>
              </a:solidFill>
              <a:effectLst/>
              <a:latin typeface="+mn-lt"/>
              <a:ea typeface="+mn-ea"/>
              <a:cs typeface="+mn-cs"/>
            </a:rPr>
            <a:t>％となったものの、多額の市債残高を抱えており、依然として類似団体平均を大きく上回っている。</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年度においては大型の起債（道の駅や給食センターの建設による起債）もあるところであり、今後も財政規律ガイドラインに基づく健全な財政運営に努める。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120396</xdr:rowOff>
    </xdr:from>
    <xdr:to>
      <xdr:col>24</xdr:col>
      <xdr:colOff>558800</xdr:colOff>
      <xdr:row>18</xdr:row>
      <xdr:rowOff>35010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35046"/>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35010</xdr:rowOff>
    </xdr:from>
    <xdr:to>
      <xdr:col>23</xdr:col>
      <xdr:colOff>406400</xdr:colOff>
      <xdr:row>18</xdr:row>
      <xdr:rowOff>141182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1211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141182</xdr:rowOff>
    </xdr:from>
    <xdr:to>
      <xdr:col>22</xdr:col>
      <xdr:colOff>203200</xdr:colOff>
      <xdr:row>19</xdr:row>
      <xdr:rowOff>107273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2728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107273</xdr:rowOff>
    </xdr:from>
    <xdr:to>
      <xdr:col>21</xdr:col>
      <xdr:colOff>0</xdr:colOff>
      <xdr:row>20</xdr:row>
      <xdr:rowOff>96689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6482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69596</xdr:rowOff>
    </xdr:from>
    <xdr:to>
      <xdr:col>24</xdr:col>
      <xdr:colOff>609600</xdr:colOff>
      <xdr:row>17</xdr:row>
      <xdr:rowOff>171196</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41673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155660</xdr:rowOff>
    </xdr:from>
    <xdr:to>
      <xdr:col>23</xdr:col>
      <xdr:colOff>457200</xdr:colOff>
      <xdr:row>18</xdr:row>
      <xdr:rowOff>85810</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129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70587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90382</xdr:rowOff>
    </xdr:from>
    <xdr:to>
      <xdr:col>22</xdr:col>
      <xdr:colOff>254000</xdr:colOff>
      <xdr:row>19</xdr:row>
      <xdr:rowOff>20532</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5240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5309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56473</xdr:rowOff>
    </xdr:from>
    <xdr:to>
      <xdr:col>21</xdr:col>
      <xdr:colOff>50800</xdr:colOff>
      <xdr:row>19</xdr:row>
      <xdr:rowOff>158073</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4351000" y="33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142850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45889</xdr:rowOff>
    </xdr:from>
    <xdr:to>
      <xdr:col>19</xdr:col>
      <xdr:colOff>533400</xdr:colOff>
      <xdr:row>20</xdr:row>
      <xdr:rowOff>147489</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3462000" y="34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132266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6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類似団体平均と比較して経常収支比率における人件費分の比率が低くなっている要因として、消防業務を一部事務組合で行っていることが挙げられる。今後も財政規律ガイドラインや定員適正化計画に基づき、定員の適正化を推進していくことにより、引き続き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107406</xdr:rowOff>
    </xdr:from>
    <xdr:to>
      <xdr:col>7</xdr:col>
      <xdr:colOff>15875</xdr:colOff>
      <xdr:row>34</xdr:row>
      <xdr:rowOff>153126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36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153126</xdr:rowOff>
    </xdr:from>
    <xdr:to>
      <xdr:col>5</xdr:col>
      <xdr:colOff>549275</xdr:colOff>
      <xdr:row>35</xdr:row>
      <xdr:rowOff>46990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824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46990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46990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56606</xdr:rowOff>
    </xdr:from>
    <xdr:to>
      <xdr:col>7</xdr:col>
      <xdr:colOff>66675</xdr:colOff>
      <xdr:row>34</xdr:row>
      <xdr:rowOff>158206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73133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102326</xdr:rowOff>
    </xdr:from>
    <xdr:to>
      <xdr:col>5</xdr:col>
      <xdr:colOff>600075</xdr:colOff>
      <xdr:row>35</xdr:row>
      <xdr:rowOff>32476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42653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財政規律ガイドラインに基づいて歳出削減の取組みに努めており、その成果として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％改善することができた。今後も財政規律ガイドラインに基づき、行政財産の適正管理を推進し、管理経費の見直しに努める。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77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134620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年度は、昨年度と同値の</a:t>
          </a:r>
          <a:r>
            <a:rPr lang="en-US" altLang="ja-JP" sz="1100" baseline="0">
              <a:solidFill>
                <a:schemeClr val="dk1"/>
              </a:solidFill>
              <a:effectLst/>
              <a:latin typeface="+mn-lt"/>
              <a:ea typeface="+mn-ea"/>
              <a:cs typeface="+mn-cs"/>
            </a:rPr>
            <a:t>9.2</a:t>
          </a:r>
          <a:r>
            <a:rPr lang="ja-JP" altLang="ja-JP" sz="1100" baseline="0">
              <a:solidFill>
                <a:schemeClr val="dk1"/>
              </a:solidFill>
              <a:effectLst/>
              <a:latin typeface="+mn-lt"/>
              <a:ea typeface="+mn-ea"/>
              <a:cs typeface="+mn-cs"/>
            </a:rPr>
            <a:t>％となった。しかし、少子高齢化等による社会保障関係費の増加が今後も見込まれることから、</a:t>
          </a:r>
          <a:r>
            <a:rPr lang="ja-JP" altLang="ja-JP" sz="1100" b="0" baseline="0">
              <a:solidFill>
                <a:schemeClr val="dk1"/>
              </a:solidFill>
              <a:effectLst/>
              <a:latin typeface="+mn-lt"/>
              <a:ea typeface="+mn-ea"/>
              <a:cs typeface="+mn-cs"/>
            </a:rPr>
            <a:t>事業</a:t>
          </a:r>
          <a:r>
            <a:rPr lang="ja-JP" altLang="ja-JP" sz="1100" baseline="0">
              <a:solidFill>
                <a:schemeClr val="dk1"/>
              </a:solidFill>
              <a:effectLst/>
              <a:latin typeface="+mn-lt"/>
              <a:ea typeface="+mn-ea"/>
              <a:cs typeface="+mn-cs"/>
            </a:rPr>
            <a:t>の必要性や費用対効果の検証を重ねた上での事業費縮減など、適正な執行に努める。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155575</xdr:rowOff>
    </xdr:from>
    <xdr:to>
      <xdr:col>5</xdr:col>
      <xdr:colOff>549275</xdr:colOff>
      <xdr:row>54</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42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136525</xdr:rowOff>
    </xdr:from>
    <xdr:to>
      <xdr:col>4</xdr:col>
      <xdr:colOff>346075</xdr:colOff>
      <xdr:row>53</xdr:row>
      <xdr:rowOff>155575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23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136525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13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104775</xdr:rowOff>
    </xdr:from>
    <xdr:to>
      <xdr:col>4</xdr:col>
      <xdr:colOff>396875</xdr:colOff>
      <xdr:row>54</xdr:row>
      <xdr:rowOff>34925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45102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比率は前年度と比較し</a:t>
          </a:r>
          <a:r>
            <a:rPr lang="en-US" altLang="ja-JP" sz="1100" baseline="0">
              <a:solidFill>
                <a:schemeClr val="dk1"/>
              </a:solidFill>
              <a:effectLst/>
              <a:latin typeface="+mn-lt"/>
              <a:ea typeface="+mn-ea"/>
              <a:cs typeface="+mn-cs"/>
            </a:rPr>
            <a:t>1.7</a:t>
          </a:r>
          <a:r>
            <a:rPr lang="ja-JP" altLang="ja-JP" sz="1100" baseline="0">
              <a:solidFill>
                <a:schemeClr val="dk1"/>
              </a:solidFill>
              <a:effectLst/>
              <a:latin typeface="+mn-lt"/>
              <a:ea typeface="+mn-ea"/>
              <a:cs typeface="+mn-cs"/>
            </a:rPr>
            <a:t>％と増加となっており、類似団体平均よりも比率が高い状態で推移している。特に、</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年度は国民健康保険事業特別会計繰出金の増による影響が大きい。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65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92710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年度は、長期繰替運用解消に伴う基金への返済等により</a:t>
          </a:r>
          <a:r>
            <a:rPr lang="en-US" altLang="ja-JP" sz="1100" baseline="0">
              <a:solidFill>
                <a:schemeClr val="dk1"/>
              </a:solidFill>
              <a:effectLst/>
              <a:latin typeface="+mn-lt"/>
              <a:ea typeface="+mn-ea"/>
              <a:cs typeface="+mn-cs"/>
            </a:rPr>
            <a:t>2.2</a:t>
          </a:r>
          <a:r>
            <a:rPr lang="ja-JP" altLang="ja-JP" sz="1100" baseline="0">
              <a:solidFill>
                <a:schemeClr val="dk1"/>
              </a:solidFill>
              <a:effectLst/>
              <a:latin typeface="+mn-lt"/>
              <a:ea typeface="+mn-ea"/>
              <a:cs typeface="+mn-cs"/>
            </a:rPr>
            <a:t>％の増となった。類似団体平均と</a:t>
          </a:r>
          <a:r>
            <a:rPr lang="ja-JP" altLang="en-US" sz="1100" baseline="0">
              <a:solidFill>
                <a:schemeClr val="dk1"/>
              </a:solidFill>
              <a:effectLst/>
              <a:latin typeface="+mn-lt"/>
              <a:ea typeface="+mn-ea"/>
              <a:cs typeface="+mn-cs"/>
            </a:rPr>
            <a:t>比較して</a:t>
          </a:r>
          <a:r>
            <a:rPr lang="ja-JP" altLang="ja-JP" sz="1100" baseline="0">
              <a:solidFill>
                <a:schemeClr val="dk1"/>
              </a:solidFill>
              <a:effectLst/>
              <a:latin typeface="+mn-lt"/>
              <a:ea typeface="+mn-ea"/>
              <a:cs typeface="+mn-cs"/>
            </a:rPr>
            <a:t>比率が高いため、今後も補助金の有効性・必要性を検証し、見直しや廃止を含めた検討を行う。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443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62992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40" name="円/楕円 339">
          <a:extLst>
            <a:ext uri="{FF2B5EF4-FFF2-40B4-BE49-F238E27FC236}">
              <a16:creationId xmlns:a16="http://schemas.microsoft.com/office/drawing/2014/main" id="{00000000-0008-0000-0400-000054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財政再建計画（</a:t>
          </a:r>
          <a:r>
            <a:rPr lang="en-US" altLang="ja-JP" sz="1100" baseline="0">
              <a:solidFill>
                <a:schemeClr val="dk1"/>
              </a:solidFill>
              <a:effectLst/>
              <a:latin typeface="+mn-lt"/>
              <a:ea typeface="+mn-ea"/>
              <a:cs typeface="+mn-cs"/>
            </a:rPr>
            <a:t>H23</a:t>
          </a:r>
          <a:r>
            <a:rPr lang="ja-JP" altLang="ja-JP" sz="1100" baseline="0">
              <a:solidFill>
                <a:schemeClr val="dk1"/>
              </a:solidFill>
              <a:effectLst/>
              <a:latin typeface="+mn-lt"/>
              <a:ea typeface="+mn-ea"/>
              <a:cs typeface="+mn-cs"/>
            </a:rPr>
            <a:t>まで）</a:t>
          </a:r>
          <a:r>
            <a:rPr lang="ja-JP" altLang="ja-JP" sz="1100" b="0" i="0" baseline="0">
              <a:solidFill>
                <a:schemeClr val="dk1"/>
              </a:solidFill>
              <a:effectLst/>
              <a:latin typeface="+mn-lt"/>
              <a:ea typeface="+mn-ea"/>
              <a:cs typeface="+mn-cs"/>
            </a:rPr>
            <a:t>及び財政規律ガイドライン</a:t>
          </a:r>
          <a:r>
            <a:rPr lang="ja-JP" altLang="ja-JP" sz="1100" baseline="0">
              <a:solidFill>
                <a:schemeClr val="dk1"/>
              </a:solidFill>
              <a:effectLst/>
              <a:latin typeface="+mn-lt"/>
              <a:ea typeface="+mn-ea"/>
              <a:cs typeface="+mn-cs"/>
            </a:rPr>
            <a:t>の着実な実行により、経常収支比率における公債費分の比率が悪化しないように努めてきた結果、</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年度は前年度比で</a:t>
          </a:r>
          <a:r>
            <a:rPr lang="en-US" altLang="ja-JP" sz="1100" baseline="0">
              <a:solidFill>
                <a:schemeClr val="dk1"/>
              </a:solidFill>
              <a:effectLst/>
              <a:latin typeface="+mn-lt"/>
              <a:ea typeface="+mn-ea"/>
              <a:cs typeface="+mn-cs"/>
            </a:rPr>
            <a:t>1.4</a:t>
          </a:r>
          <a:r>
            <a:rPr lang="ja-JP" altLang="ja-JP" sz="1100" baseline="0">
              <a:solidFill>
                <a:schemeClr val="dk1"/>
              </a:solidFill>
              <a:effectLst/>
              <a:latin typeface="+mn-lt"/>
              <a:ea typeface="+mn-ea"/>
              <a:cs typeface="+mn-cs"/>
            </a:rPr>
            <a:t>％改善することができた。今後も財政規律ガイドラインを踏まえ、更にめまぐるしく変化する市や国の情勢に対応した規律ある起債発行に努める。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58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53848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117856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26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少子高齢化や雇用環境の悪化等を背景に扶助費の比率が年々増加しているが、人件費や物件費等、他の経費の縮減を図った結果、類似団体平均よりも比率が低い状態を維持している。今後も</a:t>
          </a:r>
          <a:r>
            <a:rPr lang="ja-JP" altLang="en-US" sz="1100" baseline="0">
              <a:solidFill>
                <a:schemeClr val="dk1"/>
              </a:solidFill>
              <a:effectLst/>
              <a:latin typeface="+mn-lt"/>
              <a:ea typeface="+mn-ea"/>
              <a:cs typeface="+mn-cs"/>
            </a:rPr>
            <a:t>財政の硬直化を招かないよう義務的経費をはじめとした歳出の適正化に努める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480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85852</xdr:rowOff>
    </xdr:from>
    <xdr:to>
      <xdr:col>22</xdr:col>
      <xdr:colOff>565150</xdr:colOff>
      <xdr:row>76</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16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15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75</xdr:row>
      <xdr:rowOff>156718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31005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北海道石狩市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80004</xdr:rowOff>
    </xdr:from>
    <xdr:to>
      <xdr:col>4</xdr:col>
      <xdr:colOff>1117600</xdr:colOff>
      <xdr:row>15</xdr:row>
      <xdr:rowOff>82461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99379"/>
          <a:ext cx="6477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82461</xdr:rowOff>
    </xdr:from>
    <xdr:to>
      <xdr:col>4</xdr:col>
      <xdr:colOff>469900</xdr:colOff>
      <xdr:row>15</xdr:row>
      <xdr:rowOff>131458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1836"/>
          <a:ext cx="6985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97092</xdr:rowOff>
    </xdr:from>
    <xdr:to>
      <xdr:col>3</xdr:col>
      <xdr:colOff>904875</xdr:colOff>
      <xdr:row>15</xdr:row>
      <xdr:rowOff>131458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16467"/>
          <a:ext cx="698500" cy="3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83223</xdr:rowOff>
    </xdr:from>
    <xdr:to>
      <xdr:col>3</xdr:col>
      <xdr:colOff>206375</xdr:colOff>
      <xdr:row>15</xdr:row>
      <xdr:rowOff>97092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02598"/>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29204</xdr:rowOff>
    </xdr:from>
    <xdr:to>
      <xdr:col>5</xdr:col>
      <xdr:colOff>34925</xdr:colOff>
      <xdr:row>15</xdr:row>
      <xdr:rowOff>130804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64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45731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84,967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31661</xdr:rowOff>
    </xdr:from>
    <xdr:to>
      <xdr:col>4</xdr:col>
      <xdr:colOff>520700</xdr:colOff>
      <xdr:row>15</xdr:row>
      <xdr:rowOff>133261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143438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80658</xdr:rowOff>
    </xdr:from>
    <xdr:to>
      <xdr:col>3</xdr:col>
      <xdr:colOff>955675</xdr:colOff>
      <xdr:row>16</xdr:row>
      <xdr:rowOff>10808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0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46292</xdr:rowOff>
    </xdr:from>
    <xdr:to>
      <xdr:col>3</xdr:col>
      <xdr:colOff>257175</xdr:colOff>
      <xdr:row>15</xdr:row>
      <xdr:rowOff>147892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66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158069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32423</xdr:rowOff>
    </xdr:from>
    <xdr:to>
      <xdr:col>2</xdr:col>
      <xdr:colOff>692150</xdr:colOff>
      <xdr:row>15</xdr:row>
      <xdr:rowOff>134023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65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144200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2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184321</xdr:rowOff>
    </xdr:from>
    <xdr:to>
      <xdr:col>4</xdr:col>
      <xdr:colOff>1117600</xdr:colOff>
      <xdr:row>35</xdr:row>
      <xdr:rowOff>283963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4671"/>
          <a:ext cx="647700" cy="9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186036</xdr:rowOff>
    </xdr:from>
    <xdr:to>
      <xdr:col>4</xdr:col>
      <xdr:colOff>469900</xdr:colOff>
      <xdr:row>35</xdr:row>
      <xdr:rowOff>283963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96386"/>
          <a:ext cx="698500" cy="9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81509</xdr:rowOff>
    </xdr:from>
    <xdr:to>
      <xdr:col>3</xdr:col>
      <xdr:colOff>904875</xdr:colOff>
      <xdr:row>35</xdr:row>
      <xdr:rowOff>186036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91859"/>
          <a:ext cx="698500" cy="104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61506</xdr:rowOff>
    </xdr:from>
    <xdr:to>
      <xdr:col>3</xdr:col>
      <xdr:colOff>206375</xdr:colOff>
      <xdr:row>35</xdr:row>
      <xdr:rowOff>81509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71856"/>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133521</xdr:rowOff>
    </xdr:from>
    <xdr:to>
      <xdr:col>5</xdr:col>
      <xdr:colOff>34925</xdr:colOff>
      <xdr:row>35</xdr:row>
      <xdr:rowOff>235121</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74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321498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8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233163</xdr:rowOff>
    </xdr:from>
    <xdr:to>
      <xdr:col>4</xdr:col>
      <xdr:colOff>520700</xdr:colOff>
      <xdr:row>35</xdr:row>
      <xdr:rowOff>334763</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684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2040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1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135236</xdr:rowOff>
    </xdr:from>
    <xdr:to>
      <xdr:col>3</xdr:col>
      <xdr:colOff>955675</xdr:colOff>
      <xdr:row>35</xdr:row>
      <xdr:rowOff>236836</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74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247013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30709</xdr:rowOff>
    </xdr:from>
    <xdr:to>
      <xdr:col>3</xdr:col>
      <xdr:colOff>257175</xdr:colOff>
      <xdr:row>35</xdr:row>
      <xdr:rowOff>132309</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142486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10706</xdr:rowOff>
    </xdr:from>
    <xdr:to>
      <xdr:col>2</xdr:col>
      <xdr:colOff>692150</xdr:colOff>
      <xdr:row>35</xdr:row>
      <xdr:rowOff>112306</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66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122483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a:extLst xmlns:a="http://schemas.openxmlformats.org/drawingml/2006/main">
            <a:ext uri="{FF2B5EF4-FFF2-40B4-BE49-F238E27FC236}">
              <a16:creationId xmlns:a16="http://schemas.microsoft.com/office/drawing/2014/main" id="{8866E8E8-A495-4EA7-BCAB-B3A4E1D342E5}"/>
            </a:ext>
          </a:extLst>
        </cdr:cNvPr>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59599</xdr:rowOff>
    </xdr:from>
    <xdr:to>
      <xdr:col>6</xdr:col>
      <xdr:colOff>511175</xdr:colOff>
      <xdr:row>35</xdr:row>
      <xdr:rowOff>78870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60349"/>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32029</xdr:rowOff>
    </xdr:from>
    <xdr:to>
      <xdr:col>5</xdr:col>
      <xdr:colOff>358775</xdr:colOff>
      <xdr:row>35</xdr:row>
      <xdr:rowOff>59599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32779"/>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32029</xdr:rowOff>
    </xdr:from>
    <xdr:to>
      <xdr:col>4</xdr:col>
      <xdr:colOff>155575</xdr:colOff>
      <xdr:row>35</xdr:row>
      <xdr:rowOff>87168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32779"/>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62753</xdr:rowOff>
    </xdr:from>
    <xdr:to>
      <xdr:col>2</xdr:col>
      <xdr:colOff>638175</xdr:colOff>
      <xdr:row>35</xdr:row>
      <xdr:rowOff>87168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63503"/>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28070</xdr:rowOff>
    </xdr:from>
    <xdr:to>
      <xdr:col>6</xdr:col>
      <xdr:colOff>561975</xdr:colOff>
      <xdr:row>35</xdr:row>
      <xdr:rowOff>129670</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50947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8799</xdr:rowOff>
    </xdr:from>
    <xdr:to>
      <xdr:col>5</xdr:col>
      <xdr:colOff>409575</xdr:colOff>
      <xdr:row>35</xdr:row>
      <xdr:rowOff>110399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126926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152679</xdr:rowOff>
    </xdr:from>
    <xdr:to>
      <xdr:col>4</xdr:col>
      <xdr:colOff>206375</xdr:colOff>
      <xdr:row>35</xdr:row>
      <xdr:rowOff>82829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59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99356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36368</xdr:rowOff>
    </xdr:from>
    <xdr:to>
      <xdr:col>3</xdr:col>
      <xdr:colOff>3175</xdr:colOff>
      <xdr:row>35</xdr:row>
      <xdr:rowOff>137968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129095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11953</xdr:rowOff>
    </xdr:from>
    <xdr:to>
      <xdr:col>1</xdr:col>
      <xdr:colOff>485775</xdr:colOff>
      <xdr:row>35</xdr:row>
      <xdr:rowOff>113553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0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104680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166153</xdr:rowOff>
    </xdr:from>
    <xdr:to>
      <xdr:col>6</xdr:col>
      <xdr:colOff>511175</xdr:colOff>
      <xdr:row>52</xdr:row>
      <xdr:rowOff>171377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81553"/>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171377</xdr:rowOff>
    </xdr:from>
    <xdr:to>
      <xdr:col>5</xdr:col>
      <xdr:colOff>358775</xdr:colOff>
      <xdr:row>53</xdr:row>
      <xdr:rowOff>143521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86777"/>
          <a:ext cx="889000" cy="1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143521</xdr:rowOff>
    </xdr:from>
    <xdr:to>
      <xdr:col>4</xdr:col>
      <xdr:colOff>155575</xdr:colOff>
      <xdr:row>54</xdr:row>
      <xdr:rowOff>58874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30371"/>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102205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58874</xdr:rowOff>
    </xdr:from>
    <xdr:to>
      <xdr:col>2</xdr:col>
      <xdr:colOff>638175</xdr:colOff>
      <xdr:row>54</xdr:row>
      <xdr:rowOff>67136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17174"/>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115353</xdr:rowOff>
    </xdr:from>
    <xdr:to>
      <xdr:col>6</xdr:col>
      <xdr:colOff>561975</xdr:colOff>
      <xdr:row>53</xdr:row>
      <xdr:rowOff>45503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0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138230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64,690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120577</xdr:rowOff>
    </xdr:from>
    <xdr:to>
      <xdr:col>5</xdr:col>
      <xdr:colOff>409575</xdr:colOff>
      <xdr:row>53</xdr:row>
      <xdr:rowOff>50727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0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67254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8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92721</xdr:rowOff>
    </xdr:from>
    <xdr:to>
      <xdr:col>4</xdr:col>
      <xdr:colOff>206375</xdr:colOff>
      <xdr:row>54</xdr:row>
      <xdr:rowOff>22871</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1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39398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9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8074</xdr:rowOff>
    </xdr:from>
    <xdr:to>
      <xdr:col>3</xdr:col>
      <xdr:colOff>3175</xdr:colOff>
      <xdr:row>54</xdr:row>
      <xdr:rowOff>109674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2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126201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16336</xdr:rowOff>
    </xdr:from>
    <xdr:to>
      <xdr:col>1</xdr:col>
      <xdr:colOff>485775</xdr:colOff>
      <xdr:row>54</xdr:row>
      <xdr:rowOff>117936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2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134463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4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72834</xdr:rowOff>
    </xdr:from>
    <xdr:to>
      <xdr:col>6</xdr:col>
      <xdr:colOff>510540</xdr:colOff>
      <xdr:row>78</xdr:row>
      <xdr:rowOff>9970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45784"/>
          <a:ext cx="1270" cy="1137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13797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78</xdr:row>
      <xdr:rowOff>9970</xdr:rowOff>
    </xdr:from>
    <xdr:to>
      <xdr:col>6</xdr:col>
      <xdr:colOff>600075</xdr:colOff>
      <xdr:row>78</xdr:row>
      <xdr:rowOff>9970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19511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71</xdr:row>
      <xdr:rowOff>72834</xdr:rowOff>
    </xdr:from>
    <xdr:to>
      <xdr:col>6</xdr:col>
      <xdr:colOff>600075</xdr:colOff>
      <xdr:row>71</xdr:row>
      <xdr:rowOff>72834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4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93866</xdr:rowOff>
    </xdr:from>
    <xdr:to>
      <xdr:col>6</xdr:col>
      <xdr:colOff>511175</xdr:colOff>
      <xdr:row>71</xdr:row>
      <xdr:rowOff>72834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095366"/>
          <a:ext cx="8382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103274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124847</xdr:rowOff>
    </xdr:from>
    <xdr:to>
      <xdr:col>6</xdr:col>
      <xdr:colOff>561975</xdr:colOff>
      <xdr:row>77</xdr:row>
      <xdr:rowOff>54997</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45847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93866</xdr:rowOff>
    </xdr:from>
    <xdr:to>
      <xdr:col>5</xdr:col>
      <xdr:colOff>358775</xdr:colOff>
      <xdr:row>71</xdr:row>
      <xdr:rowOff>32944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09536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57010</xdr:rowOff>
    </xdr:from>
    <xdr:to>
      <xdr:col>5</xdr:col>
      <xdr:colOff>409575</xdr:colOff>
      <xdr:row>76</xdr:row>
      <xdr:rowOff>158610</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3746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149737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142957</xdr:rowOff>
    </xdr:from>
    <xdr:to>
      <xdr:col>4</xdr:col>
      <xdr:colOff>155575</xdr:colOff>
      <xdr:row>71</xdr:row>
      <xdr:rowOff>32944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144457"/>
          <a:ext cx="8890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67926</xdr:rowOff>
    </xdr:from>
    <xdr:to>
      <xdr:col>4</xdr:col>
      <xdr:colOff>206375</xdr:colOff>
      <xdr:row>76</xdr:row>
      <xdr:rowOff>169526</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2857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160653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142957</xdr:rowOff>
    </xdr:from>
    <xdr:to>
      <xdr:col>2</xdr:col>
      <xdr:colOff>638175</xdr:colOff>
      <xdr:row>71</xdr:row>
      <xdr:rowOff>12998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144457"/>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62782</xdr:rowOff>
    </xdr:from>
    <xdr:to>
      <xdr:col>3</xdr:col>
      <xdr:colOff>3175</xdr:colOff>
      <xdr:row>76</xdr:row>
      <xdr:rowOff>164382</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968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155509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79014</xdr:rowOff>
    </xdr:from>
    <xdr:to>
      <xdr:col>1</xdr:col>
      <xdr:colOff>485775</xdr:colOff>
      <xdr:row>77</xdr:row>
      <xdr:rowOff>9164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079500" y="1310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7" y="132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22034</xdr:rowOff>
    </xdr:from>
    <xdr:to>
      <xdr:col>6</xdr:col>
      <xdr:colOff>561975</xdr:colOff>
      <xdr:row>71</xdr:row>
      <xdr:rowOff>123634</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4584700" y="121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146511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20,170</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43066</xdr:rowOff>
    </xdr:from>
    <xdr:to>
      <xdr:col>5</xdr:col>
      <xdr:colOff>409575</xdr:colOff>
      <xdr:row>70</xdr:row>
      <xdr:rowOff>144666</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3746500" y="120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68</xdr:row>
      <xdr:rowOff>161193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18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153594</xdr:rowOff>
    </xdr:from>
    <xdr:to>
      <xdr:col>4</xdr:col>
      <xdr:colOff>206375</xdr:colOff>
      <xdr:row>71</xdr:row>
      <xdr:rowOff>83744</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2857500" y="121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100271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19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92157</xdr:rowOff>
    </xdr:from>
    <xdr:to>
      <xdr:col>3</xdr:col>
      <xdr:colOff>3175</xdr:colOff>
      <xdr:row>71</xdr:row>
      <xdr:rowOff>22307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968500" y="12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38834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18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133648</xdr:rowOff>
    </xdr:from>
    <xdr:to>
      <xdr:col>1</xdr:col>
      <xdr:colOff>485775</xdr:colOff>
      <xdr:row>71</xdr:row>
      <xdr:rowOff>63798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079500" y="121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80325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19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81814</xdr:rowOff>
    </xdr:from>
    <xdr:to>
      <xdr:col>6</xdr:col>
      <xdr:colOff>511175</xdr:colOff>
      <xdr:row>94</xdr:row>
      <xdr:rowOff>159868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98114"/>
          <a:ext cx="8382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2" name="フローチャート : 判断 231">
          <a:extLst>
            <a:ext uri="{FF2B5EF4-FFF2-40B4-BE49-F238E27FC236}">
              <a16:creationId xmlns:a16="http://schemas.microsoft.com/office/drawing/2014/main" id="{00000000-0008-0000-0600-0000E8000000}"/>
            </a:ext>
          </a:extLst>
        </xdr:cNvPr>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159868</xdr:rowOff>
    </xdr:from>
    <xdr:to>
      <xdr:col>5</xdr:col>
      <xdr:colOff>358775</xdr:colOff>
      <xdr:row>95</xdr:row>
      <xdr:rowOff>64542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76168"/>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64542</xdr:rowOff>
    </xdr:from>
    <xdr:to>
      <xdr:col>4</xdr:col>
      <xdr:colOff>155575</xdr:colOff>
      <xdr:row>95</xdr:row>
      <xdr:rowOff>126836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52292"/>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115545</xdr:rowOff>
    </xdr:from>
    <xdr:to>
      <xdr:col>2</xdr:col>
      <xdr:colOff>638175</xdr:colOff>
      <xdr:row>95</xdr:row>
      <xdr:rowOff>126836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03295"/>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31014</xdr:rowOff>
    </xdr:from>
    <xdr:to>
      <xdr:col>6</xdr:col>
      <xdr:colOff>561975</xdr:colOff>
      <xdr:row>94</xdr:row>
      <xdr:rowOff>132614</xdr:rowOff>
    </xdr:to>
    <xdr:sp macro="" textlink="">
      <xdr:nvSpPr>
        <xdr:cNvPr id="249" name="円/楕円 248">
          <a:extLst>
            <a:ext uri="{FF2B5EF4-FFF2-40B4-BE49-F238E27FC236}">
              <a16:creationId xmlns:a16="http://schemas.microsoft.com/office/drawing/2014/main" id="{00000000-0008-0000-0600-0000F9000000}"/>
            </a:ext>
          </a:extLst>
        </xdr:cNvPr>
        <xdr:cNvSpPr/>
      </xdr:nvSpPr>
      <xdr:spPr>
        <a:xfrm>
          <a:off x="4584700" y="161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53891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109068</xdr:rowOff>
    </xdr:from>
    <xdr:to>
      <xdr:col>5</xdr:col>
      <xdr:colOff>409575</xdr:colOff>
      <xdr:row>95</xdr:row>
      <xdr:rowOff>39218</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3746500" y="162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55745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13742</xdr:rowOff>
    </xdr:from>
    <xdr:to>
      <xdr:col>4</xdr:col>
      <xdr:colOff>206375</xdr:colOff>
      <xdr:row>95</xdr:row>
      <xdr:rowOff>115342</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2857500" y="163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131869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76036</xdr:rowOff>
    </xdr:from>
    <xdr:to>
      <xdr:col>3</xdr:col>
      <xdr:colOff>3175</xdr:colOff>
      <xdr:row>96</xdr:row>
      <xdr:rowOff>6186</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1968500" y="163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22713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64745</xdr:rowOff>
    </xdr:from>
    <xdr:to>
      <xdr:col>1</xdr:col>
      <xdr:colOff>485775</xdr:colOff>
      <xdr:row>95</xdr:row>
      <xdr:rowOff>166345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079500" y="163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151143</xdr:rowOff>
    </xdr:from>
    <xdr:to>
      <xdr:col>15</xdr:col>
      <xdr:colOff>180975</xdr:colOff>
      <xdr:row>35</xdr:row>
      <xdr:rowOff>22403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08993"/>
          <a:ext cx="838200" cy="2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89" name="フローチャート : 判断 288">
          <a:extLst>
            <a:ext uri="{FF2B5EF4-FFF2-40B4-BE49-F238E27FC236}">
              <a16:creationId xmlns:a16="http://schemas.microsoft.com/office/drawing/2014/main" id="{00000000-0008-0000-0600-000021010000}"/>
            </a:ext>
          </a:extLst>
        </xdr:cNvPr>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21412</xdr:rowOff>
    </xdr:from>
    <xdr:to>
      <xdr:col>14</xdr:col>
      <xdr:colOff>28575</xdr:colOff>
      <xdr:row>35</xdr:row>
      <xdr:rowOff>22403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850712"/>
          <a:ext cx="889000" cy="1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21412</xdr:rowOff>
    </xdr:from>
    <xdr:to>
      <xdr:col>12</xdr:col>
      <xdr:colOff>511175</xdr:colOff>
      <xdr:row>35</xdr:row>
      <xdr:rowOff>5423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850712"/>
          <a:ext cx="889000" cy="1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5423</xdr:rowOff>
    </xdr:from>
    <xdr:to>
      <xdr:col>11</xdr:col>
      <xdr:colOff>307975</xdr:colOff>
      <xdr:row>35</xdr:row>
      <xdr:rowOff>61582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06173"/>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100343</xdr:rowOff>
    </xdr:from>
    <xdr:to>
      <xdr:col>15</xdr:col>
      <xdr:colOff>231775</xdr:colOff>
      <xdr:row>34</xdr:row>
      <xdr:rowOff>30493</xdr:rowOff>
    </xdr:to>
    <xdr:sp macro="" textlink="">
      <xdr:nvSpPr>
        <xdr:cNvPr id="306" name="円/楕円 305">
          <a:extLst>
            <a:ext uri="{FF2B5EF4-FFF2-40B4-BE49-F238E27FC236}">
              <a16:creationId xmlns:a16="http://schemas.microsoft.com/office/drawing/2014/main" id="{00000000-0008-0000-0600-000032010000}"/>
            </a:ext>
          </a:extLst>
        </xdr:cNvPr>
        <xdr:cNvSpPr/>
      </xdr:nvSpPr>
      <xdr:spPr>
        <a:xfrm>
          <a:off x="10426700" y="57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123220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143053</xdr:rowOff>
    </xdr:from>
    <xdr:to>
      <xdr:col>14</xdr:col>
      <xdr:colOff>79375</xdr:colOff>
      <xdr:row>35</xdr:row>
      <xdr:rowOff>73203</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9588500" y="59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89730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7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142062</xdr:rowOff>
    </xdr:from>
    <xdr:to>
      <xdr:col>12</xdr:col>
      <xdr:colOff>561975</xdr:colOff>
      <xdr:row>34</xdr:row>
      <xdr:rowOff>72212</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8699500" y="57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88739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5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126073</xdr:rowOff>
    </xdr:from>
    <xdr:to>
      <xdr:col>11</xdr:col>
      <xdr:colOff>358775</xdr:colOff>
      <xdr:row>35</xdr:row>
      <xdr:rowOff>56223</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7810500" y="59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72750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57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10782</xdr:rowOff>
    </xdr:from>
    <xdr:to>
      <xdr:col>10</xdr:col>
      <xdr:colOff>155575</xdr:colOff>
      <xdr:row>35</xdr:row>
      <xdr:rowOff>112382</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6921500" y="60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128909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7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57755</xdr:rowOff>
    </xdr:from>
    <xdr:to>
      <xdr:col>15</xdr:col>
      <xdr:colOff>180975</xdr:colOff>
      <xdr:row>58</xdr:row>
      <xdr:rowOff>120634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01855"/>
          <a:ext cx="838200" cy="6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46" name="フローチャート : 判断 345">
          <a:extLst>
            <a:ext uri="{FF2B5EF4-FFF2-40B4-BE49-F238E27FC236}">
              <a16:creationId xmlns:a16="http://schemas.microsoft.com/office/drawing/2014/main" id="{00000000-0008-0000-0600-00005A010000}"/>
            </a:ext>
          </a:extLst>
        </xdr:cNvPr>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45338</xdr:rowOff>
    </xdr:from>
    <xdr:to>
      <xdr:col>14</xdr:col>
      <xdr:colOff>28575</xdr:colOff>
      <xdr:row>58</xdr:row>
      <xdr:rowOff>120634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89438"/>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45338</xdr:rowOff>
    </xdr:from>
    <xdr:to>
      <xdr:col>12</xdr:col>
      <xdr:colOff>511175</xdr:colOff>
      <xdr:row>58</xdr:row>
      <xdr:rowOff>58356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8943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58356</xdr:rowOff>
    </xdr:from>
    <xdr:to>
      <xdr:col>11</xdr:col>
      <xdr:colOff>307975</xdr:colOff>
      <xdr:row>58</xdr:row>
      <xdr:rowOff>99013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02456"/>
          <a:ext cx="889000" cy="4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6955</xdr:rowOff>
    </xdr:from>
    <xdr:to>
      <xdr:col>15</xdr:col>
      <xdr:colOff>231775</xdr:colOff>
      <xdr:row>58</xdr:row>
      <xdr:rowOff>108555</xdr:rowOff>
    </xdr:to>
    <xdr:sp macro="" textlink="">
      <xdr:nvSpPr>
        <xdr:cNvPr id="363" name="円/楕円 362">
          <a:extLst>
            <a:ext uri="{FF2B5EF4-FFF2-40B4-BE49-F238E27FC236}">
              <a16:creationId xmlns:a16="http://schemas.microsoft.com/office/drawing/2014/main" id="{00000000-0008-0000-0600-00006B010000}"/>
            </a:ext>
          </a:extLst>
        </xdr:cNvPr>
        <xdr:cNvSpPr/>
      </xdr:nvSpPr>
      <xdr:spPr>
        <a:xfrm>
          <a:off x="10426700" y="99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69834</xdr:rowOff>
    </xdr:from>
    <xdr:to>
      <xdr:col>14</xdr:col>
      <xdr:colOff>79375</xdr:colOff>
      <xdr:row>58</xdr:row>
      <xdr:rowOff>171434</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9588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162561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1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165988</xdr:rowOff>
    </xdr:from>
    <xdr:to>
      <xdr:col>12</xdr:col>
      <xdr:colOff>561975</xdr:colOff>
      <xdr:row>58</xdr:row>
      <xdr:rowOff>96138</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8699500" y="99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87265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7556</xdr:rowOff>
    </xdr:from>
    <xdr:to>
      <xdr:col>11</xdr:col>
      <xdr:colOff>358775</xdr:colOff>
      <xdr:row>58</xdr:row>
      <xdr:rowOff>109156</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7810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100283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48213</xdr:rowOff>
    </xdr:from>
    <xdr:to>
      <xdr:col>10</xdr:col>
      <xdr:colOff>155575</xdr:colOff>
      <xdr:row>58</xdr:row>
      <xdr:rowOff>149813</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6921500" y="99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140940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123978</xdr:rowOff>
    </xdr:from>
    <xdr:to>
      <xdr:col>15</xdr:col>
      <xdr:colOff>180975</xdr:colOff>
      <xdr:row>77</xdr:row>
      <xdr:rowOff>168001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25628"/>
          <a:ext cx="838200" cy="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399" name="フローチャート : 判断 398">
          <a:extLst>
            <a:ext uri="{FF2B5EF4-FFF2-40B4-BE49-F238E27FC236}">
              <a16:creationId xmlns:a16="http://schemas.microsoft.com/office/drawing/2014/main" id="{00000000-0008-0000-0600-00008F010000}"/>
            </a:ext>
          </a:extLst>
        </xdr:cNvPr>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73178</xdr:rowOff>
    </xdr:from>
    <xdr:to>
      <xdr:col>15</xdr:col>
      <xdr:colOff>231775</xdr:colOff>
      <xdr:row>78</xdr:row>
      <xdr:rowOff>3328</xdr:rowOff>
    </xdr:to>
    <xdr:sp macro="" textlink="">
      <xdr:nvSpPr>
        <xdr:cNvPr id="407" name="円/楕円 406">
          <a:extLst>
            <a:ext uri="{FF2B5EF4-FFF2-40B4-BE49-F238E27FC236}">
              <a16:creationId xmlns:a16="http://schemas.microsoft.com/office/drawing/2014/main" id="{00000000-0008-0000-0600-000097010000}"/>
            </a:ext>
          </a:extLst>
        </xdr:cNvPr>
        <xdr:cNvSpPr/>
      </xdr:nvSpPr>
      <xdr:spPr>
        <a:xfrm>
          <a:off x="10426700" y="132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08" name="普通建設事業費 （ うち新規整備　）該当値テキスト">
          <a:extLst>
            <a:ext uri="{FF2B5EF4-FFF2-40B4-BE49-F238E27FC236}">
              <a16:creationId xmlns:a16="http://schemas.microsoft.com/office/drawing/2014/main" id="{00000000-0008-0000-0600-000098010000}"/>
            </a:ext>
          </a:extLst>
        </xdr:cNvPr>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117201</xdr:rowOff>
    </xdr:from>
    <xdr:to>
      <xdr:col>14</xdr:col>
      <xdr:colOff>79375</xdr:colOff>
      <xdr:row>78</xdr:row>
      <xdr:rowOff>47351</xdr:rowOff>
    </xdr:to>
    <xdr:sp macro="" textlink="">
      <xdr:nvSpPr>
        <xdr:cNvPr id="409" name="円/楕円 408">
          <a:extLst>
            <a:ext uri="{FF2B5EF4-FFF2-40B4-BE49-F238E27FC236}">
              <a16:creationId xmlns:a16="http://schemas.microsoft.com/office/drawing/2014/main" id="{00000000-0008-0000-0600-000099010000}"/>
            </a:ext>
          </a:extLst>
        </xdr:cNvPr>
        <xdr:cNvSpPr/>
      </xdr:nvSpPr>
      <xdr:spPr>
        <a:xfrm>
          <a:off x="9588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38478</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7" y="134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a:extLst>
            <a:ext uri="{FF2B5EF4-FFF2-40B4-BE49-F238E27FC236}">
              <a16:creationId xmlns:a16="http://schemas.microsoft.com/office/drawing/2014/main" id="{00000000-0008-0000-0600-00009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2" name="正方形/長方形 411">
          <a:extLst>
            <a:ext uri="{FF2B5EF4-FFF2-40B4-BE49-F238E27FC236}">
              <a16:creationId xmlns:a16="http://schemas.microsoft.com/office/drawing/2014/main" id="{00000000-0008-0000-0600-00009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37" name="普通建設事業費 （ うち更新整備　）最小値テキスト">
          <a:extLst>
            <a:ext uri="{FF2B5EF4-FFF2-40B4-BE49-F238E27FC236}">
              <a16:creationId xmlns:a16="http://schemas.microsoft.com/office/drawing/2014/main" id="{00000000-0008-0000-0600-0000B5010000}"/>
            </a:ext>
          </a:extLst>
        </xdr:cNvPr>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39" name="普通建設事業費 （ うち更新整備　）最大値テキスト">
          <a:extLst>
            <a:ext uri="{FF2B5EF4-FFF2-40B4-BE49-F238E27FC236}">
              <a16:creationId xmlns:a16="http://schemas.microsoft.com/office/drawing/2014/main" id="{00000000-0008-0000-0600-0000B7010000}"/>
            </a:ext>
          </a:extLst>
        </xdr:cNvPr>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51133</xdr:rowOff>
    </xdr:from>
    <xdr:to>
      <xdr:col>15</xdr:col>
      <xdr:colOff>180975</xdr:colOff>
      <xdr:row>98</xdr:row>
      <xdr:rowOff>170365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9639300" y="16510333"/>
          <a:ext cx="838200" cy="46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2" name="普通建設事業費 （ うち更新整備　）平均値テキスト">
          <a:extLst>
            <a:ext uri="{FF2B5EF4-FFF2-40B4-BE49-F238E27FC236}">
              <a16:creationId xmlns:a16="http://schemas.microsoft.com/office/drawing/2014/main" id="{00000000-0008-0000-0600-0000BA010000}"/>
            </a:ext>
          </a:extLst>
        </xdr:cNvPr>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4" name="フローチャート : 判断 443">
          <a:extLst>
            <a:ext uri="{FF2B5EF4-FFF2-40B4-BE49-F238E27FC236}">
              <a16:creationId xmlns:a16="http://schemas.microsoft.com/office/drawing/2014/main" id="{00000000-0008-0000-0600-0000BC010000}"/>
            </a:ext>
          </a:extLst>
        </xdr:cNvPr>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119565</xdr:rowOff>
    </xdr:from>
    <xdr:to>
      <xdr:col>15</xdr:col>
      <xdr:colOff>231775</xdr:colOff>
      <xdr:row>99</xdr:row>
      <xdr:rowOff>49715</xdr:rowOff>
    </xdr:to>
    <xdr:sp macro="" textlink="">
      <xdr:nvSpPr>
        <xdr:cNvPr id="451" name="円/楕円 450">
          <a:extLst>
            <a:ext uri="{FF2B5EF4-FFF2-40B4-BE49-F238E27FC236}">
              <a16:creationId xmlns:a16="http://schemas.microsoft.com/office/drawing/2014/main" id="{00000000-0008-0000-0600-0000C3010000}"/>
            </a:ext>
          </a:extLst>
        </xdr:cNvPr>
        <xdr:cNvSpPr/>
      </xdr:nvSpPr>
      <xdr:spPr>
        <a:xfrm>
          <a:off x="10426700" y="169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34492</xdr:rowOff>
    </xdr:from>
    <xdr:ext cx="469744" cy="259045"/>
    <xdr:sp macro="" textlink="">
      <xdr:nvSpPr>
        <xdr:cNvPr id="452" name="普通建設事業費 （ うち更新整備　）該当値テキスト">
          <a:extLst>
            <a:ext uri="{FF2B5EF4-FFF2-40B4-BE49-F238E27FC236}">
              <a16:creationId xmlns:a16="http://schemas.microsoft.com/office/drawing/2014/main" id="{00000000-0008-0000-0600-0000C4010000}"/>
            </a:ext>
          </a:extLst>
        </xdr:cNvPr>
        <xdr:cNvSpPr txBox="1"/>
      </xdr:nvSpPr>
      <xdr:spPr>
        <a:xfrm>
          <a:off x="10528300" y="168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333</xdr:rowOff>
    </xdr:from>
    <xdr:to>
      <xdr:col>14</xdr:col>
      <xdr:colOff>79375</xdr:colOff>
      <xdr:row>96</xdr:row>
      <xdr:rowOff>101933</xdr:rowOff>
    </xdr:to>
    <xdr:sp macro="" textlink="">
      <xdr:nvSpPr>
        <xdr:cNvPr id="453" name="円/楕円 452">
          <a:extLst>
            <a:ext uri="{FF2B5EF4-FFF2-40B4-BE49-F238E27FC236}">
              <a16:creationId xmlns:a16="http://schemas.microsoft.com/office/drawing/2014/main" id="{00000000-0008-0000-0600-0000C5010000}"/>
            </a:ext>
          </a:extLst>
        </xdr:cNvPr>
        <xdr:cNvSpPr/>
      </xdr:nvSpPr>
      <xdr:spPr>
        <a:xfrm>
          <a:off x="9588500" y="1645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93060</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5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9" name="災害復旧事業費最小値テキスト">
          <a:extLst>
            <a:ext uri="{FF2B5EF4-FFF2-40B4-BE49-F238E27FC236}">
              <a16:creationId xmlns:a16="http://schemas.microsoft.com/office/drawing/2014/main" id="{00000000-0008-0000-0600-0000D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1" name="災害復旧事業費最大値テキスト">
          <a:extLst>
            <a:ext uri="{FF2B5EF4-FFF2-40B4-BE49-F238E27FC236}">
              <a16:creationId xmlns:a16="http://schemas.microsoft.com/office/drawing/2014/main" id="{00000000-0008-0000-0600-0000E1010000}"/>
            </a:ext>
          </a:extLst>
        </xdr:cNvPr>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155956</xdr:rowOff>
    </xdr:from>
    <xdr:to>
      <xdr:col>23</xdr:col>
      <xdr:colOff>517525</xdr:colOff>
      <xdr:row>39</xdr:row>
      <xdr:rowOff>38481</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5481300" y="6671056"/>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4" name="災害復旧事業費平均値テキスト">
          <a:extLst>
            <a:ext uri="{FF2B5EF4-FFF2-40B4-BE49-F238E27FC236}">
              <a16:creationId xmlns:a16="http://schemas.microsoft.com/office/drawing/2014/main" id="{00000000-0008-0000-0600-0000E4010000}"/>
            </a:ext>
          </a:extLst>
        </xdr:cNvPr>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5" name="フローチャート : 判断 484">
          <a:extLst>
            <a:ext uri="{FF2B5EF4-FFF2-40B4-BE49-F238E27FC236}">
              <a16:creationId xmlns:a16="http://schemas.microsoft.com/office/drawing/2014/main" id="{00000000-0008-0000-0600-0000E5010000}"/>
            </a:ext>
          </a:extLst>
        </xdr:cNvPr>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122301</xdr:rowOff>
    </xdr:from>
    <xdr:to>
      <xdr:col>22</xdr:col>
      <xdr:colOff>365125</xdr:colOff>
      <xdr:row>38</xdr:row>
      <xdr:rowOff>155956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4592300" y="6637401"/>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87" name="フローチャート : 判断 486">
          <a:extLst>
            <a:ext uri="{FF2B5EF4-FFF2-40B4-BE49-F238E27FC236}">
              <a16:creationId xmlns:a16="http://schemas.microsoft.com/office/drawing/2014/main" id="{00000000-0008-0000-0600-0000E7010000}"/>
            </a:ext>
          </a:extLst>
        </xdr:cNvPr>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122301</xdr:rowOff>
    </xdr:from>
    <xdr:to>
      <xdr:col>21</xdr:col>
      <xdr:colOff>161925</xdr:colOff>
      <xdr:row>38</xdr:row>
      <xdr:rowOff>127000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3703300" y="663740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132715</xdr:rowOff>
    </xdr:from>
    <xdr:to>
      <xdr:col>19</xdr:col>
      <xdr:colOff>644525</xdr:colOff>
      <xdr:row>38</xdr:row>
      <xdr:rowOff>127000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814300" y="6133465"/>
          <a:ext cx="8890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3" name="フローチャート : 判断 492">
          <a:extLst>
            <a:ext uri="{FF2B5EF4-FFF2-40B4-BE49-F238E27FC236}">
              <a16:creationId xmlns:a16="http://schemas.microsoft.com/office/drawing/2014/main" id="{00000000-0008-0000-0600-0000ED010000}"/>
            </a:ext>
          </a:extLst>
        </xdr:cNvPr>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129303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579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159131</xdr:rowOff>
    </xdr:from>
    <xdr:to>
      <xdr:col>23</xdr:col>
      <xdr:colOff>568325</xdr:colOff>
      <xdr:row>39</xdr:row>
      <xdr:rowOff>89281</xdr:rowOff>
    </xdr:to>
    <xdr:sp macro="" textlink="">
      <xdr:nvSpPr>
        <xdr:cNvPr id="502" name="円/楕円 501">
          <a:extLst>
            <a:ext uri="{FF2B5EF4-FFF2-40B4-BE49-F238E27FC236}">
              <a16:creationId xmlns:a16="http://schemas.microsoft.com/office/drawing/2014/main" id="{00000000-0008-0000-0600-0000F6010000}"/>
            </a:ext>
          </a:extLst>
        </xdr:cNvPr>
        <xdr:cNvSpPr/>
      </xdr:nvSpPr>
      <xdr:spPr>
        <a:xfrm>
          <a:off x="16268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13932" cy="259045"/>
    <xdr:sp macro="" textlink="">
      <xdr:nvSpPr>
        <xdr:cNvPr id="503" name="災害復旧事業費該当値テキスト">
          <a:extLst>
            <a:ext uri="{FF2B5EF4-FFF2-40B4-BE49-F238E27FC236}">
              <a16:creationId xmlns:a16="http://schemas.microsoft.com/office/drawing/2014/main" id="{00000000-0008-0000-0600-0000F7010000}"/>
            </a:ext>
          </a:extLst>
        </xdr:cNvPr>
        <xdr:cNvSpPr txBox="1"/>
      </xdr:nvSpPr>
      <xdr:spPr>
        <a:xfrm>
          <a:off x="16370300" y="66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105156</xdr:rowOff>
    </xdr:from>
    <xdr:to>
      <xdr:col>22</xdr:col>
      <xdr:colOff>415925</xdr:colOff>
      <xdr:row>39</xdr:row>
      <xdr:rowOff>35306</xdr:rowOff>
    </xdr:to>
    <xdr:sp macro="" textlink="">
      <xdr:nvSpPr>
        <xdr:cNvPr id="504" name="円/楕円 503">
          <a:extLst>
            <a:ext uri="{FF2B5EF4-FFF2-40B4-BE49-F238E27FC236}">
              <a16:creationId xmlns:a16="http://schemas.microsoft.com/office/drawing/2014/main" id="{00000000-0008-0000-0600-0000F8010000}"/>
            </a:ext>
          </a:extLst>
        </xdr:cNvPr>
        <xdr:cNvSpPr/>
      </xdr:nvSpPr>
      <xdr:spPr>
        <a:xfrm>
          <a:off x="154305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26433</xdr:rowOff>
    </xdr:from>
    <xdr:ext cx="378565"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92017" y="671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71501</xdr:rowOff>
    </xdr:from>
    <xdr:to>
      <xdr:col>21</xdr:col>
      <xdr:colOff>212725</xdr:colOff>
      <xdr:row>39</xdr:row>
      <xdr:rowOff>1651</xdr:rowOff>
    </xdr:to>
    <xdr:sp macro="" textlink="">
      <xdr:nvSpPr>
        <xdr:cNvPr id="506" name="円/楕円 505">
          <a:extLst>
            <a:ext uri="{FF2B5EF4-FFF2-40B4-BE49-F238E27FC236}">
              <a16:creationId xmlns:a16="http://schemas.microsoft.com/office/drawing/2014/main" id="{00000000-0008-0000-0600-0000FA010000}"/>
            </a:ext>
          </a:extLst>
        </xdr:cNvPr>
        <xdr:cNvSpPr/>
      </xdr:nvSpPr>
      <xdr:spPr>
        <a:xfrm>
          <a:off x="14541500" y="65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164228</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3017" y="667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76200</xdr:rowOff>
    </xdr:from>
    <xdr:to>
      <xdr:col>20</xdr:col>
      <xdr:colOff>9525</xdr:colOff>
      <xdr:row>39</xdr:row>
      <xdr:rowOff>6350</xdr:rowOff>
    </xdr:to>
    <xdr:sp macro="" textlink="">
      <xdr:nvSpPr>
        <xdr:cNvPr id="508" name="円/楕円 507">
          <a:extLst>
            <a:ext uri="{FF2B5EF4-FFF2-40B4-BE49-F238E27FC236}">
              <a16:creationId xmlns:a16="http://schemas.microsoft.com/office/drawing/2014/main" id="{00000000-0008-0000-0600-0000FC010000}"/>
            </a:ext>
          </a:extLst>
        </xdr:cNvPr>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168927</xdr:rowOff>
    </xdr:from>
    <xdr:ext cx="378565"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514017" y="668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81915</xdr:rowOff>
    </xdr:from>
    <xdr:to>
      <xdr:col>18</xdr:col>
      <xdr:colOff>492125</xdr:colOff>
      <xdr:row>36</xdr:row>
      <xdr:rowOff>12065</xdr:rowOff>
    </xdr:to>
    <xdr:sp macro="" textlink="">
      <xdr:nvSpPr>
        <xdr:cNvPr id="510" name="円/楕円 509">
          <a:extLst>
            <a:ext uri="{FF2B5EF4-FFF2-40B4-BE49-F238E27FC236}">
              <a16:creationId xmlns:a16="http://schemas.microsoft.com/office/drawing/2014/main" id="{00000000-0008-0000-0600-0000FE010000}"/>
            </a:ext>
          </a:extLst>
        </xdr:cNvPr>
        <xdr:cNvSpPr/>
      </xdr:nvSpPr>
      <xdr:spPr>
        <a:xfrm>
          <a:off x="12763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28592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58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a:extLst>
            <a:ext uri="{FF2B5EF4-FFF2-40B4-BE49-F238E27FC236}">
              <a16:creationId xmlns:a16="http://schemas.microsoft.com/office/drawing/2014/main" id="{00000000-0008-0000-0600-00000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a:extLst>
            <a:ext uri="{FF2B5EF4-FFF2-40B4-BE49-F238E27FC236}">
              <a16:creationId xmlns:a16="http://schemas.microsoft.com/office/drawing/2014/main" id="{00000000-0008-0000-0600-00001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a:extLst>
            <a:ext uri="{FF2B5EF4-FFF2-40B4-BE49-F238E27FC236}">
              <a16:creationId xmlns:a16="http://schemas.microsoft.com/office/drawing/2014/main" id="{00000000-0008-0000-0600-00001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a:extLst>
            <a:ext uri="{FF2B5EF4-FFF2-40B4-BE49-F238E27FC236}">
              <a16:creationId xmlns:a16="http://schemas.microsoft.com/office/drawing/2014/main" id="{00000000-0008-0000-0600-00001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a:extLst>
            <a:ext uri="{FF2B5EF4-FFF2-40B4-BE49-F238E27FC236}">
              <a16:creationId xmlns:a16="http://schemas.microsoft.com/office/drawing/2014/main" id="{00000000-0008-0000-0600-00001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a:extLst>
            <a:ext uri="{FF2B5EF4-FFF2-40B4-BE49-F238E27FC236}">
              <a16:creationId xmlns:a16="http://schemas.microsoft.com/office/drawing/2014/main" id="{00000000-0008-0000-0600-00001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a:extLst>
            <a:ext uri="{FF2B5EF4-FFF2-40B4-BE49-F238E27FC236}">
              <a16:creationId xmlns:a16="http://schemas.microsoft.com/office/drawing/2014/main" id="{00000000-0008-0000-0600-00002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87" name="公債費最小値テキスト">
          <a:extLst>
            <a:ext uri="{FF2B5EF4-FFF2-40B4-BE49-F238E27FC236}">
              <a16:creationId xmlns:a16="http://schemas.microsoft.com/office/drawing/2014/main" id="{00000000-0008-0000-0600-00004B020000}"/>
            </a:ext>
          </a:extLst>
        </xdr:cNvPr>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89" name="公債費最大値テキスト">
          <a:extLst>
            <a:ext uri="{FF2B5EF4-FFF2-40B4-BE49-F238E27FC236}">
              <a16:creationId xmlns:a16="http://schemas.microsoft.com/office/drawing/2014/main" id="{00000000-0008-0000-0600-00004D020000}"/>
            </a:ext>
          </a:extLst>
        </xdr:cNvPr>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87661</xdr:rowOff>
    </xdr:from>
    <xdr:to>
      <xdr:col>23</xdr:col>
      <xdr:colOff>517525</xdr:colOff>
      <xdr:row>74</xdr:row>
      <xdr:rowOff>115942</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5481300" y="12774961"/>
          <a:ext cx="8382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2" name="公債費平均値テキスト">
          <a:extLst>
            <a:ext uri="{FF2B5EF4-FFF2-40B4-BE49-F238E27FC236}">
              <a16:creationId xmlns:a16="http://schemas.microsoft.com/office/drawing/2014/main" id="{00000000-0008-0000-0600-000050020000}"/>
            </a:ext>
          </a:extLst>
        </xdr:cNvPr>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3" name="フローチャート : 判断 592">
          <a:extLst>
            <a:ext uri="{FF2B5EF4-FFF2-40B4-BE49-F238E27FC236}">
              <a16:creationId xmlns:a16="http://schemas.microsoft.com/office/drawing/2014/main" id="{00000000-0008-0000-0600-000051020000}"/>
            </a:ext>
          </a:extLst>
        </xdr:cNvPr>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87661</xdr:rowOff>
    </xdr:from>
    <xdr:to>
      <xdr:col>22</xdr:col>
      <xdr:colOff>365125</xdr:colOff>
      <xdr:row>74</xdr:row>
      <xdr:rowOff>89751</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4592300" y="12774961"/>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5" name="フローチャート : 判断 594">
          <a:extLst>
            <a:ext uri="{FF2B5EF4-FFF2-40B4-BE49-F238E27FC236}">
              <a16:creationId xmlns:a16="http://schemas.microsoft.com/office/drawing/2014/main" id="{00000000-0008-0000-0600-000053020000}"/>
            </a:ext>
          </a:extLst>
        </xdr:cNvPr>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109803</xdr:rowOff>
    </xdr:from>
    <xdr:to>
      <xdr:col>21</xdr:col>
      <xdr:colOff>161925</xdr:colOff>
      <xdr:row>74</xdr:row>
      <xdr:rowOff>89751</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3703300" y="12625653"/>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598" name="フローチャート : 判断 597">
          <a:extLst>
            <a:ext uri="{FF2B5EF4-FFF2-40B4-BE49-F238E27FC236}">
              <a16:creationId xmlns:a16="http://schemas.microsoft.com/office/drawing/2014/main" id="{00000000-0008-0000-0600-000056020000}"/>
            </a:ext>
          </a:extLst>
        </xdr:cNvPr>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109803</xdr:rowOff>
    </xdr:from>
    <xdr:to>
      <xdr:col>19</xdr:col>
      <xdr:colOff>644525</xdr:colOff>
      <xdr:row>74</xdr:row>
      <xdr:rowOff>49109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2814300" y="12625653"/>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65142</xdr:rowOff>
    </xdr:from>
    <xdr:to>
      <xdr:col>23</xdr:col>
      <xdr:colOff>568325</xdr:colOff>
      <xdr:row>74</xdr:row>
      <xdr:rowOff>166742</xdr:rowOff>
    </xdr:to>
    <xdr:sp macro="" textlink="">
      <xdr:nvSpPr>
        <xdr:cNvPr id="610" name="円/楕円 609">
          <a:extLst>
            <a:ext uri="{FF2B5EF4-FFF2-40B4-BE49-F238E27FC236}">
              <a16:creationId xmlns:a16="http://schemas.microsoft.com/office/drawing/2014/main" id="{00000000-0008-0000-0600-000062020000}"/>
            </a:ext>
          </a:extLst>
        </xdr:cNvPr>
        <xdr:cNvSpPr/>
      </xdr:nvSpPr>
      <xdr:spPr>
        <a:xfrm>
          <a:off x="16268700" y="127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88019</xdr:rowOff>
    </xdr:from>
    <xdr:ext cx="534377" cy="259045"/>
    <xdr:sp macro="" textlink="">
      <xdr:nvSpPr>
        <xdr:cNvPr id="611" name="公債費該当値テキスト">
          <a:extLst>
            <a:ext uri="{FF2B5EF4-FFF2-40B4-BE49-F238E27FC236}">
              <a16:creationId xmlns:a16="http://schemas.microsoft.com/office/drawing/2014/main" id="{00000000-0008-0000-0600-000063020000}"/>
            </a:ext>
          </a:extLst>
        </xdr:cNvPr>
        <xdr:cNvSpPr txBox="1"/>
      </xdr:nvSpPr>
      <xdr:spPr>
        <a:xfrm>
          <a:off x="16370300" y="1260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36861</xdr:rowOff>
    </xdr:from>
    <xdr:to>
      <xdr:col>22</xdr:col>
      <xdr:colOff>415925</xdr:colOff>
      <xdr:row>74</xdr:row>
      <xdr:rowOff>138461</xdr:rowOff>
    </xdr:to>
    <xdr:sp macro="" textlink="">
      <xdr:nvSpPr>
        <xdr:cNvPr id="612" name="円/楕円 611">
          <a:extLst>
            <a:ext uri="{FF2B5EF4-FFF2-40B4-BE49-F238E27FC236}">
              <a16:creationId xmlns:a16="http://schemas.microsoft.com/office/drawing/2014/main" id="{00000000-0008-0000-0600-000064020000}"/>
            </a:ext>
          </a:extLst>
        </xdr:cNvPr>
        <xdr:cNvSpPr/>
      </xdr:nvSpPr>
      <xdr:spPr>
        <a:xfrm>
          <a:off x="15430500" y="12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154988</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24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38951</xdr:rowOff>
    </xdr:from>
    <xdr:to>
      <xdr:col>21</xdr:col>
      <xdr:colOff>212725</xdr:colOff>
      <xdr:row>74</xdr:row>
      <xdr:rowOff>140551</xdr:rowOff>
    </xdr:to>
    <xdr:sp macro="" textlink="">
      <xdr:nvSpPr>
        <xdr:cNvPr id="614" name="円/楕円 613">
          <a:extLst>
            <a:ext uri="{FF2B5EF4-FFF2-40B4-BE49-F238E27FC236}">
              <a16:creationId xmlns:a16="http://schemas.microsoft.com/office/drawing/2014/main" id="{00000000-0008-0000-0600-000066020000}"/>
            </a:ext>
          </a:extLst>
        </xdr:cNvPr>
        <xdr:cNvSpPr/>
      </xdr:nvSpPr>
      <xdr:spPr>
        <a:xfrm>
          <a:off x="14541500" y="127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157078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5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59003</xdr:rowOff>
    </xdr:from>
    <xdr:to>
      <xdr:col>20</xdr:col>
      <xdr:colOff>9525</xdr:colOff>
      <xdr:row>73</xdr:row>
      <xdr:rowOff>160603</xdr:rowOff>
    </xdr:to>
    <xdr:sp macro="" textlink="">
      <xdr:nvSpPr>
        <xdr:cNvPr id="616" name="円/楕円 615">
          <a:extLst>
            <a:ext uri="{FF2B5EF4-FFF2-40B4-BE49-F238E27FC236}">
              <a16:creationId xmlns:a16="http://schemas.microsoft.com/office/drawing/2014/main" id="{00000000-0008-0000-0600-000068020000}"/>
            </a:ext>
          </a:extLst>
        </xdr:cNvPr>
        <xdr:cNvSpPr/>
      </xdr:nvSpPr>
      <xdr:spPr>
        <a:xfrm>
          <a:off x="13652500" y="125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5680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3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169759</xdr:rowOff>
    </xdr:from>
    <xdr:to>
      <xdr:col>18</xdr:col>
      <xdr:colOff>492125</xdr:colOff>
      <xdr:row>74</xdr:row>
      <xdr:rowOff>99909</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2763500" y="126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116436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4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8" name="積立金グラフ枠">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0" name="積立金最小値テキスト">
          <a:extLst>
            <a:ext uri="{FF2B5EF4-FFF2-40B4-BE49-F238E27FC236}">
              <a16:creationId xmlns:a16="http://schemas.microsoft.com/office/drawing/2014/main" id="{00000000-0008-0000-0600-000080020000}"/>
            </a:ext>
          </a:extLst>
        </xdr:cNvPr>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2" name="積立金最大値テキスト">
          <a:extLst>
            <a:ext uri="{FF2B5EF4-FFF2-40B4-BE49-F238E27FC236}">
              <a16:creationId xmlns:a16="http://schemas.microsoft.com/office/drawing/2014/main" id="{00000000-0008-0000-0600-000082020000}"/>
            </a:ext>
          </a:extLst>
        </xdr:cNvPr>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11855</xdr:rowOff>
    </xdr:from>
    <xdr:to>
      <xdr:col>23</xdr:col>
      <xdr:colOff>517525</xdr:colOff>
      <xdr:row>98</xdr:row>
      <xdr:rowOff>12267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5481300" y="16813955"/>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5" name="積立金平均値テキスト">
          <a:extLst>
            <a:ext uri="{FF2B5EF4-FFF2-40B4-BE49-F238E27FC236}">
              <a16:creationId xmlns:a16="http://schemas.microsoft.com/office/drawing/2014/main" id="{00000000-0008-0000-0600-000085020000}"/>
            </a:ext>
          </a:extLst>
        </xdr:cNvPr>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46" name="フローチャート : 判断 645">
          <a:extLst>
            <a:ext uri="{FF2B5EF4-FFF2-40B4-BE49-F238E27FC236}">
              <a16:creationId xmlns:a16="http://schemas.microsoft.com/office/drawing/2014/main" id="{00000000-0008-0000-0600-000086020000}"/>
            </a:ext>
          </a:extLst>
        </xdr:cNvPr>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12267</xdr:rowOff>
    </xdr:from>
    <xdr:to>
      <xdr:col>22</xdr:col>
      <xdr:colOff>365125</xdr:colOff>
      <xdr:row>98</xdr:row>
      <xdr:rowOff>12678</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4592300" y="1681436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48" name="フローチャート : 判断 647">
          <a:extLst>
            <a:ext uri="{FF2B5EF4-FFF2-40B4-BE49-F238E27FC236}">
              <a16:creationId xmlns:a16="http://schemas.microsoft.com/office/drawing/2014/main" id="{00000000-0008-0000-0600-000088020000}"/>
            </a:ext>
          </a:extLst>
        </xdr:cNvPr>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7072</xdr:rowOff>
    </xdr:from>
    <xdr:to>
      <xdr:col>21</xdr:col>
      <xdr:colOff>161925</xdr:colOff>
      <xdr:row>98</xdr:row>
      <xdr:rowOff>12678</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3703300" y="16809172"/>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1" name="フローチャート : 判断 650">
          <a:extLst>
            <a:ext uri="{FF2B5EF4-FFF2-40B4-BE49-F238E27FC236}">
              <a16:creationId xmlns:a16="http://schemas.microsoft.com/office/drawing/2014/main" id="{00000000-0008-0000-0600-00008B020000}"/>
            </a:ext>
          </a:extLst>
        </xdr:cNvPr>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7072</xdr:rowOff>
    </xdr:from>
    <xdr:to>
      <xdr:col>19</xdr:col>
      <xdr:colOff>644525</xdr:colOff>
      <xdr:row>98</xdr:row>
      <xdr:rowOff>9958</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flipV="1">
          <a:off x="12814300" y="16809172"/>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4" name="フローチャート : 判断 653">
          <a:extLst>
            <a:ext uri="{FF2B5EF4-FFF2-40B4-BE49-F238E27FC236}">
              <a16:creationId xmlns:a16="http://schemas.microsoft.com/office/drawing/2014/main" id="{00000000-0008-0000-0600-00008E020000}"/>
            </a:ext>
          </a:extLst>
        </xdr:cNvPr>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56" name="フローチャート : 判断 655">
          <a:extLst>
            <a:ext uri="{FF2B5EF4-FFF2-40B4-BE49-F238E27FC236}">
              <a16:creationId xmlns:a16="http://schemas.microsoft.com/office/drawing/2014/main" id="{00000000-0008-0000-0600-000090020000}"/>
            </a:ext>
          </a:extLst>
        </xdr:cNvPr>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132505</xdr:rowOff>
    </xdr:from>
    <xdr:to>
      <xdr:col>23</xdr:col>
      <xdr:colOff>568325</xdr:colOff>
      <xdr:row>98</xdr:row>
      <xdr:rowOff>62655</xdr:rowOff>
    </xdr:to>
    <xdr:sp macro="" textlink="">
      <xdr:nvSpPr>
        <xdr:cNvPr id="663" name="円/楕円 662">
          <a:extLst>
            <a:ext uri="{FF2B5EF4-FFF2-40B4-BE49-F238E27FC236}">
              <a16:creationId xmlns:a16="http://schemas.microsoft.com/office/drawing/2014/main" id="{00000000-0008-0000-0600-000097020000}"/>
            </a:ext>
          </a:extLst>
        </xdr:cNvPr>
        <xdr:cNvSpPr/>
      </xdr:nvSpPr>
      <xdr:spPr>
        <a:xfrm>
          <a:off x="16268700" y="167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4" name="積立金該当値テキスト">
          <a:extLst>
            <a:ext uri="{FF2B5EF4-FFF2-40B4-BE49-F238E27FC236}">
              <a16:creationId xmlns:a16="http://schemas.microsoft.com/office/drawing/2014/main" id="{00000000-0008-0000-0600-000098020000}"/>
            </a:ext>
          </a:extLst>
        </xdr:cNvPr>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132917</xdr:rowOff>
    </xdr:from>
    <xdr:to>
      <xdr:col>22</xdr:col>
      <xdr:colOff>415925</xdr:colOff>
      <xdr:row>98</xdr:row>
      <xdr:rowOff>63067</xdr:rowOff>
    </xdr:to>
    <xdr:sp macro="" textlink="">
      <xdr:nvSpPr>
        <xdr:cNvPr id="665" name="円/楕円 664">
          <a:extLst>
            <a:ext uri="{FF2B5EF4-FFF2-40B4-BE49-F238E27FC236}">
              <a16:creationId xmlns:a16="http://schemas.microsoft.com/office/drawing/2014/main" id="{00000000-0008-0000-0600-000099020000}"/>
            </a:ext>
          </a:extLst>
        </xdr:cNvPr>
        <xdr:cNvSpPr/>
      </xdr:nvSpPr>
      <xdr:spPr>
        <a:xfrm>
          <a:off x="15430500" y="167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54194</xdr:rowOff>
    </xdr:from>
    <xdr:ext cx="469744"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46427" y="168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133328</xdr:rowOff>
    </xdr:from>
    <xdr:to>
      <xdr:col>21</xdr:col>
      <xdr:colOff>212725</xdr:colOff>
      <xdr:row>98</xdr:row>
      <xdr:rowOff>63478</xdr:rowOff>
    </xdr:to>
    <xdr:sp macro="" textlink="">
      <xdr:nvSpPr>
        <xdr:cNvPr id="667" name="円/楕円 666">
          <a:extLst>
            <a:ext uri="{FF2B5EF4-FFF2-40B4-BE49-F238E27FC236}">
              <a16:creationId xmlns:a16="http://schemas.microsoft.com/office/drawing/2014/main" id="{00000000-0008-0000-0600-00009B020000}"/>
            </a:ext>
          </a:extLst>
        </xdr:cNvPr>
        <xdr:cNvSpPr/>
      </xdr:nvSpPr>
      <xdr:spPr>
        <a:xfrm>
          <a:off x="14541500" y="167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54605</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7" y="1685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127722</xdr:rowOff>
    </xdr:from>
    <xdr:to>
      <xdr:col>20</xdr:col>
      <xdr:colOff>9525</xdr:colOff>
      <xdr:row>98</xdr:row>
      <xdr:rowOff>57872</xdr:rowOff>
    </xdr:to>
    <xdr:sp macro="" textlink="">
      <xdr:nvSpPr>
        <xdr:cNvPr id="669" name="円/楕円 668">
          <a:extLst>
            <a:ext uri="{FF2B5EF4-FFF2-40B4-BE49-F238E27FC236}">
              <a16:creationId xmlns:a16="http://schemas.microsoft.com/office/drawing/2014/main" id="{00000000-0008-0000-0600-00009D020000}"/>
            </a:ext>
          </a:extLst>
        </xdr:cNvPr>
        <xdr:cNvSpPr/>
      </xdr:nvSpPr>
      <xdr:spPr>
        <a:xfrm>
          <a:off x="13652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48999</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68427" y="1685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130608</xdr:rowOff>
    </xdr:from>
    <xdr:to>
      <xdr:col>18</xdr:col>
      <xdr:colOff>492125</xdr:colOff>
      <xdr:row>98</xdr:row>
      <xdr:rowOff>60758</xdr:rowOff>
    </xdr:to>
    <xdr:sp macro="" textlink="">
      <xdr:nvSpPr>
        <xdr:cNvPr id="671" name="円/楕円 670">
          <a:extLst>
            <a:ext uri="{FF2B5EF4-FFF2-40B4-BE49-F238E27FC236}">
              <a16:creationId xmlns:a16="http://schemas.microsoft.com/office/drawing/2014/main" id="{00000000-0008-0000-0600-00009F020000}"/>
            </a:ext>
          </a:extLst>
        </xdr:cNvPr>
        <xdr:cNvSpPr/>
      </xdr:nvSpPr>
      <xdr:spPr>
        <a:xfrm>
          <a:off x="12763500" y="16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51885</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79427" y="1685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7" name="投資及び出資金最小値テキスト">
          <a:extLst>
            <a:ext uri="{FF2B5EF4-FFF2-40B4-BE49-F238E27FC236}">
              <a16:creationId xmlns:a16="http://schemas.microsoft.com/office/drawing/2014/main" id="{00000000-0008-0000-0600-0000B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699" name="投資及び出資金最大値テキスト">
          <a:extLst>
            <a:ext uri="{FF2B5EF4-FFF2-40B4-BE49-F238E27FC236}">
              <a16:creationId xmlns:a16="http://schemas.microsoft.com/office/drawing/2014/main" id="{00000000-0008-0000-0600-0000BB020000}"/>
            </a:ext>
          </a:extLst>
        </xdr:cNvPr>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124384</xdr:rowOff>
    </xdr:from>
    <xdr:to>
      <xdr:col>32</xdr:col>
      <xdr:colOff>187325</xdr:colOff>
      <xdr:row>37</xdr:row>
      <xdr:rowOff>156235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21323300" y="6468034"/>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2" name="投資及び出資金平均値テキスト">
          <a:extLst>
            <a:ext uri="{FF2B5EF4-FFF2-40B4-BE49-F238E27FC236}">
              <a16:creationId xmlns:a16="http://schemas.microsoft.com/office/drawing/2014/main" id="{00000000-0008-0000-0600-0000BE020000}"/>
            </a:ext>
          </a:extLst>
        </xdr:cNvPr>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3" name="フローチャート : 判断 702">
          <a:extLst>
            <a:ext uri="{FF2B5EF4-FFF2-40B4-BE49-F238E27FC236}">
              <a16:creationId xmlns:a16="http://schemas.microsoft.com/office/drawing/2014/main" id="{00000000-0008-0000-0600-0000BF020000}"/>
            </a:ext>
          </a:extLst>
        </xdr:cNvPr>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156235</xdr:rowOff>
    </xdr:from>
    <xdr:to>
      <xdr:col>31</xdr:col>
      <xdr:colOff>34925</xdr:colOff>
      <xdr:row>38</xdr:row>
      <xdr:rowOff>55804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0434300" y="6499885"/>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5" name="フローチャート : 判断 704">
          <a:extLst>
            <a:ext uri="{FF2B5EF4-FFF2-40B4-BE49-F238E27FC236}">
              <a16:creationId xmlns:a16="http://schemas.microsoft.com/office/drawing/2014/main" id="{00000000-0008-0000-0600-0000C1020000}"/>
            </a:ext>
          </a:extLst>
        </xdr:cNvPr>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152883</xdr:rowOff>
    </xdr:from>
    <xdr:to>
      <xdr:col>29</xdr:col>
      <xdr:colOff>517525</xdr:colOff>
      <xdr:row>38</xdr:row>
      <xdr:rowOff>55804</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9545300" y="6153633"/>
          <a:ext cx="889000" cy="4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08" name="フローチャート : 判断 707">
          <a:extLst>
            <a:ext uri="{FF2B5EF4-FFF2-40B4-BE49-F238E27FC236}">
              <a16:creationId xmlns:a16="http://schemas.microsoft.com/office/drawing/2014/main" id="{00000000-0008-0000-0600-0000C4020000}"/>
            </a:ext>
          </a:extLst>
        </xdr:cNvPr>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159893</xdr:rowOff>
    </xdr:from>
    <xdr:to>
      <xdr:col>28</xdr:col>
      <xdr:colOff>314325</xdr:colOff>
      <xdr:row>35</xdr:row>
      <xdr:rowOff>152883</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656300" y="5989193"/>
          <a:ext cx="889000" cy="16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1" name="フローチャート : 判断 710">
          <a:extLst>
            <a:ext uri="{FF2B5EF4-FFF2-40B4-BE49-F238E27FC236}">
              <a16:creationId xmlns:a16="http://schemas.microsoft.com/office/drawing/2014/main" id="{00000000-0008-0000-0600-0000C7020000}"/>
            </a:ext>
          </a:extLst>
        </xdr:cNvPr>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144975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9310427" y="66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3" name="フローチャート : 判断 712">
          <a:extLst>
            <a:ext uri="{FF2B5EF4-FFF2-40B4-BE49-F238E27FC236}">
              <a16:creationId xmlns:a16="http://schemas.microsoft.com/office/drawing/2014/main" id="{00000000-0008-0000-0600-0000C9020000}"/>
            </a:ext>
          </a:extLst>
        </xdr:cNvPr>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149394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421427" y="66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73584</xdr:rowOff>
    </xdr:from>
    <xdr:to>
      <xdr:col>32</xdr:col>
      <xdr:colOff>238125</xdr:colOff>
      <xdr:row>38</xdr:row>
      <xdr:rowOff>3734</xdr:rowOff>
    </xdr:to>
    <xdr:sp macro="" textlink="">
      <xdr:nvSpPr>
        <xdr:cNvPr id="720" name="円/楕円 719">
          <a:extLst>
            <a:ext uri="{FF2B5EF4-FFF2-40B4-BE49-F238E27FC236}">
              <a16:creationId xmlns:a16="http://schemas.microsoft.com/office/drawing/2014/main" id="{00000000-0008-0000-0600-0000D0020000}"/>
            </a:ext>
          </a:extLst>
        </xdr:cNvPr>
        <xdr:cNvSpPr/>
      </xdr:nvSpPr>
      <xdr:spPr>
        <a:xfrm>
          <a:off x="221107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96461</xdr:rowOff>
    </xdr:from>
    <xdr:ext cx="469744" cy="259045"/>
    <xdr:sp macro="" textlink="">
      <xdr:nvSpPr>
        <xdr:cNvPr id="721" name="投資及び出資金該当値テキスト">
          <a:extLst>
            <a:ext uri="{FF2B5EF4-FFF2-40B4-BE49-F238E27FC236}">
              <a16:creationId xmlns:a16="http://schemas.microsoft.com/office/drawing/2014/main" id="{00000000-0008-0000-0600-0000D1020000}"/>
            </a:ext>
          </a:extLst>
        </xdr:cNvPr>
        <xdr:cNvSpPr txBox="1"/>
      </xdr:nvSpPr>
      <xdr:spPr>
        <a:xfrm>
          <a:off x="22212300" y="62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105435</xdr:rowOff>
    </xdr:from>
    <xdr:to>
      <xdr:col>31</xdr:col>
      <xdr:colOff>85725</xdr:colOff>
      <xdr:row>38</xdr:row>
      <xdr:rowOff>35585</xdr:rowOff>
    </xdr:to>
    <xdr:sp macro="" textlink="">
      <xdr:nvSpPr>
        <xdr:cNvPr id="722" name="円/楕円 721">
          <a:extLst>
            <a:ext uri="{FF2B5EF4-FFF2-40B4-BE49-F238E27FC236}">
              <a16:creationId xmlns:a16="http://schemas.microsoft.com/office/drawing/2014/main" id="{00000000-0008-0000-0600-0000D2020000}"/>
            </a:ext>
          </a:extLst>
        </xdr:cNvPr>
        <xdr:cNvSpPr/>
      </xdr:nvSpPr>
      <xdr:spPr>
        <a:xfrm>
          <a:off x="21272500" y="6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52112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088427" y="62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5004</xdr:rowOff>
    </xdr:from>
    <xdr:to>
      <xdr:col>29</xdr:col>
      <xdr:colOff>568325</xdr:colOff>
      <xdr:row>38</xdr:row>
      <xdr:rowOff>106604</xdr:rowOff>
    </xdr:to>
    <xdr:sp macro="" textlink="">
      <xdr:nvSpPr>
        <xdr:cNvPr id="724" name="円/楕円 723">
          <a:extLst>
            <a:ext uri="{FF2B5EF4-FFF2-40B4-BE49-F238E27FC236}">
              <a16:creationId xmlns:a16="http://schemas.microsoft.com/office/drawing/2014/main" id="{00000000-0008-0000-0600-0000D4020000}"/>
            </a:ext>
          </a:extLst>
        </xdr:cNvPr>
        <xdr:cNvSpPr/>
      </xdr:nvSpPr>
      <xdr:spPr>
        <a:xfrm>
          <a:off x="20383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123131</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199427" y="62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102083</xdr:rowOff>
    </xdr:from>
    <xdr:to>
      <xdr:col>28</xdr:col>
      <xdr:colOff>365125</xdr:colOff>
      <xdr:row>36</xdr:row>
      <xdr:rowOff>32233</xdr:rowOff>
    </xdr:to>
    <xdr:sp macro="" textlink="">
      <xdr:nvSpPr>
        <xdr:cNvPr id="726" name="円/楕円 725">
          <a:extLst>
            <a:ext uri="{FF2B5EF4-FFF2-40B4-BE49-F238E27FC236}">
              <a16:creationId xmlns:a16="http://schemas.microsoft.com/office/drawing/2014/main" id="{00000000-0008-0000-0600-0000D6020000}"/>
            </a:ext>
          </a:extLst>
        </xdr:cNvPr>
        <xdr:cNvSpPr/>
      </xdr:nvSpPr>
      <xdr:spPr>
        <a:xfrm>
          <a:off x="19494500" y="61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48760</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7" y="58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109093</xdr:rowOff>
    </xdr:from>
    <xdr:to>
      <xdr:col>27</xdr:col>
      <xdr:colOff>161925</xdr:colOff>
      <xdr:row>35</xdr:row>
      <xdr:rowOff>39243</xdr:rowOff>
    </xdr:to>
    <xdr:sp macro="" textlink="">
      <xdr:nvSpPr>
        <xdr:cNvPr id="728" name="円/楕円 727">
          <a:extLst>
            <a:ext uri="{FF2B5EF4-FFF2-40B4-BE49-F238E27FC236}">
              <a16:creationId xmlns:a16="http://schemas.microsoft.com/office/drawing/2014/main" id="{00000000-0008-0000-0600-0000D8020000}"/>
            </a:ext>
          </a:extLst>
        </xdr:cNvPr>
        <xdr:cNvSpPr/>
      </xdr:nvSpPr>
      <xdr:spPr>
        <a:xfrm>
          <a:off x="18605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55770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7"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157264</xdr:rowOff>
    </xdr:from>
    <xdr:to>
      <xdr:col>32</xdr:col>
      <xdr:colOff>186689</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2159595" y="9587014"/>
          <a:ext cx="1269" cy="572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66184</xdr:rowOff>
    </xdr:from>
    <xdr:ext cx="249299" cy="259045"/>
    <xdr:sp macro="" textlink="">
      <xdr:nvSpPr>
        <xdr:cNvPr id="754" name="貸付金最小値テキスト">
          <a:extLst>
            <a:ext uri="{FF2B5EF4-FFF2-40B4-BE49-F238E27FC236}">
              <a16:creationId xmlns:a16="http://schemas.microsoft.com/office/drawing/2014/main" id="{00000000-0008-0000-0600-0000F2020000}"/>
            </a:ext>
          </a:extLst>
        </xdr:cNvPr>
        <xdr:cNvSpPr txBox="1"/>
      </xdr:nvSpPr>
      <xdr:spPr>
        <a:xfrm>
          <a:off x="22212300" y="10181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103941</xdr:rowOff>
    </xdr:from>
    <xdr:ext cx="534377" cy="259045"/>
    <xdr:sp macro="" textlink="">
      <xdr:nvSpPr>
        <xdr:cNvPr id="756" name="貸付金最大値テキスト">
          <a:extLst>
            <a:ext uri="{FF2B5EF4-FFF2-40B4-BE49-F238E27FC236}">
              <a16:creationId xmlns:a16="http://schemas.microsoft.com/office/drawing/2014/main" id="{00000000-0008-0000-0600-0000F4020000}"/>
            </a:ext>
          </a:extLst>
        </xdr:cNvPr>
        <xdr:cNvSpPr txBox="1"/>
      </xdr:nvSpPr>
      <xdr:spPr>
        <a:xfrm>
          <a:off x="22212300" y="93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55</xdr:row>
      <xdr:rowOff>157264</xdr:rowOff>
    </xdr:from>
    <xdr:to>
      <xdr:col>32</xdr:col>
      <xdr:colOff>276225</xdr:colOff>
      <xdr:row>55</xdr:row>
      <xdr:rowOff>157264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2072600" y="958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133414</xdr:rowOff>
    </xdr:from>
    <xdr:to>
      <xdr:col>32</xdr:col>
      <xdr:colOff>187325</xdr:colOff>
      <xdr:row>55</xdr:row>
      <xdr:rowOff>157264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1323300" y="9563164"/>
          <a:ext cx="8382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110634</xdr:rowOff>
    </xdr:from>
    <xdr:ext cx="469744" cy="259045"/>
    <xdr:sp macro="" textlink="">
      <xdr:nvSpPr>
        <xdr:cNvPr id="759" name="貸付金平均値テキスト">
          <a:extLst>
            <a:ext uri="{FF2B5EF4-FFF2-40B4-BE49-F238E27FC236}">
              <a16:creationId xmlns:a16="http://schemas.microsoft.com/office/drawing/2014/main" id="{00000000-0008-0000-0600-0000F7020000}"/>
            </a:ext>
          </a:extLst>
        </xdr:cNvPr>
        <xdr:cNvSpPr txBox="1"/>
      </xdr:nvSpPr>
      <xdr:spPr>
        <a:xfrm>
          <a:off x="22212300" y="10054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132207</xdr:rowOff>
    </xdr:from>
    <xdr:to>
      <xdr:col>32</xdr:col>
      <xdr:colOff>238125</xdr:colOff>
      <xdr:row>59</xdr:row>
      <xdr:rowOff>62357</xdr:rowOff>
    </xdr:to>
    <xdr:sp macro="" textlink="">
      <xdr:nvSpPr>
        <xdr:cNvPr id="760" name="フローチャート : 判断 759">
          <a:extLst>
            <a:ext uri="{FF2B5EF4-FFF2-40B4-BE49-F238E27FC236}">
              <a16:creationId xmlns:a16="http://schemas.microsoft.com/office/drawing/2014/main" id="{00000000-0008-0000-0600-0000F8020000}"/>
            </a:ext>
          </a:extLst>
        </xdr:cNvPr>
        <xdr:cNvSpPr/>
      </xdr:nvSpPr>
      <xdr:spPr>
        <a:xfrm>
          <a:off x="22110700" y="100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26150</xdr:rowOff>
    </xdr:from>
    <xdr:to>
      <xdr:col>31</xdr:col>
      <xdr:colOff>34925</xdr:colOff>
      <xdr:row>55</xdr:row>
      <xdr:rowOff>133414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20434300" y="9284450"/>
          <a:ext cx="889000" cy="2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106947</xdr:rowOff>
    </xdr:from>
    <xdr:to>
      <xdr:col>31</xdr:col>
      <xdr:colOff>85725</xdr:colOff>
      <xdr:row>59</xdr:row>
      <xdr:rowOff>37097</xdr:rowOff>
    </xdr:to>
    <xdr:sp macro="" textlink="">
      <xdr:nvSpPr>
        <xdr:cNvPr id="762" name="フローチャート : 判断 761">
          <a:extLst>
            <a:ext uri="{FF2B5EF4-FFF2-40B4-BE49-F238E27FC236}">
              <a16:creationId xmlns:a16="http://schemas.microsoft.com/office/drawing/2014/main" id="{00000000-0008-0000-0600-0000FA020000}"/>
            </a:ext>
          </a:extLst>
        </xdr:cNvPr>
        <xdr:cNvSpPr/>
      </xdr:nvSpPr>
      <xdr:spPr>
        <a:xfrm>
          <a:off x="21272500" y="100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28224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7" y="101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97003</xdr:rowOff>
    </xdr:from>
    <xdr:to>
      <xdr:col>29</xdr:col>
      <xdr:colOff>517525</xdr:colOff>
      <xdr:row>54</xdr:row>
      <xdr:rowOff>26150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9545300" y="9012403"/>
          <a:ext cx="889000" cy="2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83376</xdr:rowOff>
    </xdr:from>
    <xdr:to>
      <xdr:col>29</xdr:col>
      <xdr:colOff>568325</xdr:colOff>
      <xdr:row>59</xdr:row>
      <xdr:rowOff>13526</xdr:rowOff>
    </xdr:to>
    <xdr:sp macro="" textlink="">
      <xdr:nvSpPr>
        <xdr:cNvPr id="765" name="フローチャート : 判断 764">
          <a:extLst>
            <a:ext uri="{FF2B5EF4-FFF2-40B4-BE49-F238E27FC236}">
              <a16:creationId xmlns:a16="http://schemas.microsoft.com/office/drawing/2014/main" id="{00000000-0008-0000-0600-0000FD020000}"/>
            </a:ext>
          </a:extLst>
        </xdr:cNvPr>
        <xdr:cNvSpPr/>
      </xdr:nvSpPr>
      <xdr:spPr>
        <a:xfrm>
          <a:off x="20383500" y="1002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7" y="1012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122390</xdr:rowOff>
    </xdr:from>
    <xdr:to>
      <xdr:col>28</xdr:col>
      <xdr:colOff>314325</xdr:colOff>
      <xdr:row>52</xdr:row>
      <xdr:rowOff>97003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656300" y="8866340"/>
          <a:ext cx="889000" cy="1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85065</xdr:rowOff>
    </xdr:from>
    <xdr:to>
      <xdr:col>28</xdr:col>
      <xdr:colOff>365125</xdr:colOff>
      <xdr:row>59</xdr:row>
      <xdr:rowOff>15215</xdr:rowOff>
    </xdr:to>
    <xdr:sp macro="" textlink="">
      <xdr:nvSpPr>
        <xdr:cNvPr id="768" name="フローチャート : 判断 767">
          <a:extLst>
            <a:ext uri="{FF2B5EF4-FFF2-40B4-BE49-F238E27FC236}">
              <a16:creationId xmlns:a16="http://schemas.microsoft.com/office/drawing/2014/main" id="{00000000-0008-0000-0600-000000030000}"/>
            </a:ext>
          </a:extLst>
        </xdr:cNvPr>
        <xdr:cNvSpPr/>
      </xdr:nvSpPr>
      <xdr:spPr>
        <a:xfrm>
          <a:off x="19494500" y="100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6342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7" y="101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76149</xdr:rowOff>
    </xdr:from>
    <xdr:to>
      <xdr:col>27</xdr:col>
      <xdr:colOff>161925</xdr:colOff>
      <xdr:row>59</xdr:row>
      <xdr:rowOff>6299</xdr:rowOff>
    </xdr:to>
    <xdr:sp macro="" textlink="">
      <xdr:nvSpPr>
        <xdr:cNvPr id="770" name="フローチャート : 判断 769">
          <a:extLst>
            <a:ext uri="{FF2B5EF4-FFF2-40B4-BE49-F238E27FC236}">
              <a16:creationId xmlns:a16="http://schemas.microsoft.com/office/drawing/2014/main" id="{00000000-0008-0000-0600-000002030000}"/>
            </a:ext>
          </a:extLst>
        </xdr:cNvPr>
        <xdr:cNvSpPr/>
      </xdr:nvSpPr>
      <xdr:spPr>
        <a:xfrm>
          <a:off x="18605500" y="1002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168876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7" y="1011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106464</xdr:rowOff>
    </xdr:from>
    <xdr:to>
      <xdr:col>32</xdr:col>
      <xdr:colOff>238125</xdr:colOff>
      <xdr:row>56</xdr:row>
      <xdr:rowOff>36614</xdr:rowOff>
    </xdr:to>
    <xdr:sp macro="" textlink="">
      <xdr:nvSpPr>
        <xdr:cNvPr id="777" name="円/楕円 776">
          <a:extLst>
            <a:ext uri="{FF2B5EF4-FFF2-40B4-BE49-F238E27FC236}">
              <a16:creationId xmlns:a16="http://schemas.microsoft.com/office/drawing/2014/main" id="{00000000-0008-0000-0600-000009030000}"/>
            </a:ext>
          </a:extLst>
        </xdr:cNvPr>
        <xdr:cNvSpPr/>
      </xdr:nvSpPr>
      <xdr:spPr>
        <a:xfrm>
          <a:off x="22110700" y="95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59491</xdr:rowOff>
    </xdr:from>
    <xdr:ext cx="534377" cy="259045"/>
    <xdr:sp macro="" textlink="">
      <xdr:nvSpPr>
        <xdr:cNvPr id="778" name="貸付金該当値テキスト">
          <a:extLst>
            <a:ext uri="{FF2B5EF4-FFF2-40B4-BE49-F238E27FC236}">
              <a16:creationId xmlns:a16="http://schemas.microsoft.com/office/drawing/2014/main" id="{00000000-0008-0000-0600-00000A030000}"/>
            </a:ext>
          </a:extLst>
        </xdr:cNvPr>
        <xdr:cNvSpPr txBox="1"/>
      </xdr:nvSpPr>
      <xdr:spPr>
        <a:xfrm>
          <a:off x="22212300" y="94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82614</xdr:rowOff>
    </xdr:from>
    <xdr:to>
      <xdr:col>31</xdr:col>
      <xdr:colOff>85725</xdr:colOff>
      <xdr:row>56</xdr:row>
      <xdr:rowOff>12764</xdr:rowOff>
    </xdr:to>
    <xdr:sp macro="" textlink="">
      <xdr:nvSpPr>
        <xdr:cNvPr id="779" name="円/楕円 778">
          <a:extLst>
            <a:ext uri="{FF2B5EF4-FFF2-40B4-BE49-F238E27FC236}">
              <a16:creationId xmlns:a16="http://schemas.microsoft.com/office/drawing/2014/main" id="{00000000-0008-0000-0600-00000B030000}"/>
            </a:ext>
          </a:extLst>
        </xdr:cNvPr>
        <xdr:cNvSpPr/>
      </xdr:nvSpPr>
      <xdr:spPr>
        <a:xfrm>
          <a:off x="21272500" y="95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29291</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56111" y="92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46,995</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146800</xdr:rowOff>
    </xdr:from>
    <xdr:to>
      <xdr:col>29</xdr:col>
      <xdr:colOff>568325</xdr:colOff>
      <xdr:row>54</xdr:row>
      <xdr:rowOff>76950</xdr:rowOff>
    </xdr:to>
    <xdr:sp macro="" textlink="">
      <xdr:nvSpPr>
        <xdr:cNvPr id="781" name="円/楕円 780">
          <a:extLst>
            <a:ext uri="{FF2B5EF4-FFF2-40B4-BE49-F238E27FC236}">
              <a16:creationId xmlns:a16="http://schemas.microsoft.com/office/drawing/2014/main" id="{00000000-0008-0000-0600-00000D030000}"/>
            </a:ext>
          </a:extLst>
        </xdr:cNvPr>
        <xdr:cNvSpPr/>
      </xdr:nvSpPr>
      <xdr:spPr>
        <a:xfrm>
          <a:off x="20383500" y="92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93477</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0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68,941</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46203</xdr:rowOff>
    </xdr:from>
    <xdr:to>
      <xdr:col>28</xdr:col>
      <xdr:colOff>365125</xdr:colOff>
      <xdr:row>52</xdr:row>
      <xdr:rowOff>147803</xdr:rowOff>
    </xdr:to>
    <xdr:sp macro="" textlink="">
      <xdr:nvSpPr>
        <xdr:cNvPr id="783" name="円/楕円 782">
          <a:extLst>
            <a:ext uri="{FF2B5EF4-FFF2-40B4-BE49-F238E27FC236}">
              <a16:creationId xmlns:a16="http://schemas.microsoft.com/office/drawing/2014/main" id="{00000000-0008-0000-0600-00000F030000}"/>
            </a:ext>
          </a:extLst>
        </xdr:cNvPr>
        <xdr:cNvSpPr/>
      </xdr:nvSpPr>
      <xdr:spPr>
        <a:xfrm>
          <a:off x="19494500" y="89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164330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7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71590</xdr:rowOff>
    </xdr:from>
    <xdr:to>
      <xdr:col>27</xdr:col>
      <xdr:colOff>161925</xdr:colOff>
      <xdr:row>52</xdr:row>
      <xdr:rowOff>1740</xdr:rowOff>
    </xdr:to>
    <xdr:sp macro="" textlink="">
      <xdr:nvSpPr>
        <xdr:cNvPr id="785" name="円/楕円 784">
          <a:extLst>
            <a:ext uri="{FF2B5EF4-FFF2-40B4-BE49-F238E27FC236}">
              <a16:creationId xmlns:a16="http://schemas.microsoft.com/office/drawing/2014/main" id="{00000000-0008-0000-0600-000011030000}"/>
            </a:ext>
          </a:extLst>
        </xdr:cNvPr>
        <xdr:cNvSpPr/>
      </xdr:nvSpPr>
      <xdr:spPr>
        <a:xfrm>
          <a:off x="18605500" y="88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50</xdr:row>
      <xdr:rowOff>18267</xdr:rowOff>
    </xdr:from>
    <xdr:ext cx="59901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56794" y="859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9" name="繰出金グラフ枠">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1" name="繰出金最小値テキスト">
          <a:extLst>
            <a:ext uri="{FF2B5EF4-FFF2-40B4-BE49-F238E27FC236}">
              <a16:creationId xmlns:a16="http://schemas.microsoft.com/office/drawing/2014/main" id="{00000000-0008-0000-0600-00002B030000}"/>
            </a:ext>
          </a:extLst>
        </xdr:cNvPr>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3" name="繰出金最大値テキスト">
          <a:extLst>
            <a:ext uri="{FF2B5EF4-FFF2-40B4-BE49-F238E27FC236}">
              <a16:creationId xmlns:a16="http://schemas.microsoft.com/office/drawing/2014/main" id="{00000000-0008-0000-0600-00002D030000}"/>
            </a:ext>
          </a:extLst>
        </xdr:cNvPr>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30962</xdr:rowOff>
    </xdr:from>
    <xdr:to>
      <xdr:col>32</xdr:col>
      <xdr:colOff>187325</xdr:colOff>
      <xdr:row>77</xdr:row>
      <xdr:rowOff>49364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1323300" y="13232612"/>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16" name="繰出金平均値テキスト">
          <a:extLst>
            <a:ext uri="{FF2B5EF4-FFF2-40B4-BE49-F238E27FC236}">
              <a16:creationId xmlns:a16="http://schemas.microsoft.com/office/drawing/2014/main" id="{00000000-0008-0000-0600-000030030000}"/>
            </a:ext>
          </a:extLst>
        </xdr:cNvPr>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17" name="フローチャート : 判断 816">
          <a:extLst>
            <a:ext uri="{FF2B5EF4-FFF2-40B4-BE49-F238E27FC236}">
              <a16:creationId xmlns:a16="http://schemas.microsoft.com/office/drawing/2014/main" id="{00000000-0008-0000-0600-000031030000}"/>
            </a:ext>
          </a:extLst>
        </xdr:cNvPr>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49364</xdr:rowOff>
    </xdr:from>
    <xdr:to>
      <xdr:col>31</xdr:col>
      <xdr:colOff>34925</xdr:colOff>
      <xdr:row>77</xdr:row>
      <xdr:rowOff>87647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0434300" y="13251014"/>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19" name="フローチャート : 判断 818">
          <a:extLst>
            <a:ext uri="{FF2B5EF4-FFF2-40B4-BE49-F238E27FC236}">
              <a16:creationId xmlns:a16="http://schemas.microsoft.com/office/drawing/2014/main" id="{00000000-0008-0000-0600-000033030000}"/>
            </a:ext>
          </a:extLst>
        </xdr:cNvPr>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76188</xdr:rowOff>
    </xdr:from>
    <xdr:to>
      <xdr:col>29</xdr:col>
      <xdr:colOff>517525</xdr:colOff>
      <xdr:row>77</xdr:row>
      <xdr:rowOff>87647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9545300" y="13277838"/>
          <a:ext cx="8890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76188</xdr:rowOff>
    </xdr:from>
    <xdr:to>
      <xdr:col>28</xdr:col>
      <xdr:colOff>314325</xdr:colOff>
      <xdr:row>77</xdr:row>
      <xdr:rowOff>89782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18656300" y="13277838"/>
          <a:ext cx="8890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25" name="フローチャート : 判断 824">
          <a:extLst>
            <a:ext uri="{FF2B5EF4-FFF2-40B4-BE49-F238E27FC236}">
              <a16:creationId xmlns:a16="http://schemas.microsoft.com/office/drawing/2014/main" id="{00000000-0008-0000-0600-000039030000}"/>
            </a:ext>
          </a:extLst>
        </xdr:cNvPr>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27" name="フローチャート : 判断 826">
          <a:extLst>
            <a:ext uri="{FF2B5EF4-FFF2-40B4-BE49-F238E27FC236}">
              <a16:creationId xmlns:a16="http://schemas.microsoft.com/office/drawing/2014/main" id="{00000000-0008-0000-0600-00003B030000}"/>
            </a:ext>
          </a:extLst>
        </xdr:cNvPr>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151612</xdr:rowOff>
    </xdr:from>
    <xdr:to>
      <xdr:col>32</xdr:col>
      <xdr:colOff>238125</xdr:colOff>
      <xdr:row>77</xdr:row>
      <xdr:rowOff>81762</xdr:rowOff>
    </xdr:to>
    <xdr:sp macro="" textlink="">
      <xdr:nvSpPr>
        <xdr:cNvPr id="834" name="円/楕円 833">
          <a:extLst>
            <a:ext uri="{FF2B5EF4-FFF2-40B4-BE49-F238E27FC236}">
              <a16:creationId xmlns:a16="http://schemas.microsoft.com/office/drawing/2014/main" id="{00000000-0008-0000-0600-000042030000}"/>
            </a:ext>
          </a:extLst>
        </xdr:cNvPr>
        <xdr:cNvSpPr/>
      </xdr:nvSpPr>
      <xdr:spPr>
        <a:xfrm>
          <a:off x="221107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3039</xdr:rowOff>
    </xdr:from>
    <xdr:ext cx="534377" cy="259045"/>
    <xdr:sp macro="" textlink="">
      <xdr:nvSpPr>
        <xdr:cNvPr id="835" name="繰出金該当値テキスト">
          <a:extLst>
            <a:ext uri="{FF2B5EF4-FFF2-40B4-BE49-F238E27FC236}">
              <a16:creationId xmlns:a16="http://schemas.microsoft.com/office/drawing/2014/main" id="{00000000-0008-0000-0600-000043030000}"/>
            </a:ext>
          </a:extLst>
        </xdr:cNvPr>
        <xdr:cNvSpPr txBox="1"/>
      </xdr:nvSpPr>
      <xdr:spPr>
        <a:xfrm>
          <a:off x="22212300" y="1303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170014</xdr:rowOff>
    </xdr:from>
    <xdr:to>
      <xdr:col>31</xdr:col>
      <xdr:colOff>85725</xdr:colOff>
      <xdr:row>77</xdr:row>
      <xdr:rowOff>100164</xdr:rowOff>
    </xdr:to>
    <xdr:sp macro="" textlink="">
      <xdr:nvSpPr>
        <xdr:cNvPr id="836" name="円/楕円 835">
          <a:extLst>
            <a:ext uri="{FF2B5EF4-FFF2-40B4-BE49-F238E27FC236}">
              <a16:creationId xmlns:a16="http://schemas.microsoft.com/office/drawing/2014/main" id="{00000000-0008-0000-0600-000044030000}"/>
            </a:ext>
          </a:extLst>
        </xdr:cNvPr>
        <xdr:cNvSpPr/>
      </xdr:nvSpPr>
      <xdr:spPr>
        <a:xfrm>
          <a:off x="21272500" y="132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116691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9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36847</xdr:rowOff>
    </xdr:from>
    <xdr:to>
      <xdr:col>29</xdr:col>
      <xdr:colOff>568325</xdr:colOff>
      <xdr:row>77</xdr:row>
      <xdr:rowOff>138447</xdr:rowOff>
    </xdr:to>
    <xdr:sp macro="" textlink="">
      <xdr:nvSpPr>
        <xdr:cNvPr id="838" name="円/楕円 837">
          <a:extLst>
            <a:ext uri="{FF2B5EF4-FFF2-40B4-BE49-F238E27FC236}">
              <a16:creationId xmlns:a16="http://schemas.microsoft.com/office/drawing/2014/main" id="{00000000-0008-0000-0600-000046030000}"/>
            </a:ext>
          </a:extLst>
        </xdr:cNvPr>
        <xdr:cNvSpPr/>
      </xdr:nvSpPr>
      <xdr:spPr>
        <a:xfrm>
          <a:off x="20383500" y="132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129574</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33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25388</xdr:rowOff>
    </xdr:from>
    <xdr:to>
      <xdr:col>28</xdr:col>
      <xdr:colOff>365125</xdr:colOff>
      <xdr:row>77</xdr:row>
      <xdr:rowOff>126988</xdr:rowOff>
    </xdr:to>
    <xdr:sp macro="" textlink="">
      <xdr:nvSpPr>
        <xdr:cNvPr id="840" name="円/楕円 839">
          <a:extLst>
            <a:ext uri="{FF2B5EF4-FFF2-40B4-BE49-F238E27FC236}">
              <a16:creationId xmlns:a16="http://schemas.microsoft.com/office/drawing/2014/main" id="{00000000-0008-0000-0600-000048030000}"/>
            </a:ext>
          </a:extLst>
        </xdr:cNvPr>
        <xdr:cNvSpPr/>
      </xdr:nvSpPr>
      <xdr:spPr>
        <a:xfrm>
          <a:off x="194945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118115</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278111" y="133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38982</xdr:rowOff>
    </xdr:from>
    <xdr:to>
      <xdr:col>27</xdr:col>
      <xdr:colOff>161925</xdr:colOff>
      <xdr:row>77</xdr:row>
      <xdr:rowOff>140582</xdr:rowOff>
    </xdr:to>
    <xdr:sp macro="" textlink="">
      <xdr:nvSpPr>
        <xdr:cNvPr id="842" name="円/楕円 841">
          <a:extLst>
            <a:ext uri="{FF2B5EF4-FFF2-40B4-BE49-F238E27FC236}">
              <a16:creationId xmlns:a16="http://schemas.microsoft.com/office/drawing/2014/main" id="{00000000-0008-0000-0600-00004A030000}"/>
            </a:ext>
          </a:extLst>
        </xdr:cNvPr>
        <xdr:cNvSpPr/>
      </xdr:nvSpPr>
      <xdr:spPr>
        <a:xfrm>
          <a:off x="18605500" y="132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131709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389111" y="133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6" name="フローチャート : 判断 875">
          <a:extLst>
            <a:ext uri="{FF2B5EF4-FFF2-40B4-BE49-F238E27FC236}">
              <a16:creationId xmlns:a16="http://schemas.microsoft.com/office/drawing/2014/main" id="{00000000-0008-0000-0600-00006C030000}"/>
            </a:ext>
          </a:extLst>
        </xdr:cNvPr>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4" name="フローチャート : 判断 883">
          <a:extLst>
            <a:ext uri="{FF2B5EF4-FFF2-40B4-BE49-F238E27FC236}">
              <a16:creationId xmlns:a16="http://schemas.microsoft.com/office/drawing/2014/main" id="{00000000-0008-0000-0600-000074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3" name="円/楕円 892">
          <a:extLst>
            <a:ext uri="{FF2B5EF4-FFF2-40B4-BE49-F238E27FC236}">
              <a16:creationId xmlns:a16="http://schemas.microsoft.com/office/drawing/2014/main" id="{00000000-0008-0000-0600-00007D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類似団体との比較において</a:t>
          </a:r>
          <a:r>
            <a:rPr kumimoji="1" lang="ja-JP" altLang="ja-JP" sz="1100" baseline="0">
              <a:solidFill>
                <a:schemeClr val="dk1"/>
              </a:solidFill>
              <a:effectLst/>
              <a:latin typeface="+mn-lt"/>
              <a:ea typeface="+mn-ea"/>
              <a:cs typeface="+mn-cs"/>
            </a:rPr>
            <a:t>高水準となっている項目について、その主な構成項目である人件費については、近年の新規採用職員の一定量確保と人口減少とのバランスがその要因と考えられるところであり、定員適正化の一層の推進が必要不可欠である。</a:t>
          </a:r>
          <a:endParaRPr lang="ja-JP" altLang="ja-JP" sz="1400">
            <a:effectLst/>
          </a:endParaRPr>
        </a:p>
        <a:p>
          <a:r>
            <a:rPr kumimoji="1" lang="ja-JP" altLang="ja-JP" sz="1100" baseline="0">
              <a:solidFill>
                <a:schemeClr val="dk1"/>
              </a:solidFill>
              <a:effectLst/>
              <a:latin typeface="+mn-lt"/>
              <a:ea typeface="+mn-ea"/>
              <a:cs typeface="+mn-cs"/>
            </a:rPr>
            <a:t>　また、補助費等については、既述のとおり</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年度特有の事情による影響が大きいところである。</a:t>
          </a:r>
          <a:endParaRPr lang="ja-JP" altLang="ja-JP" sz="1400">
            <a:effectLst/>
          </a:endParaRPr>
        </a:p>
        <a:p>
          <a:r>
            <a:rPr kumimoji="1" lang="ja-JP" altLang="ja-JP" sz="1100" baseline="0">
              <a:solidFill>
                <a:schemeClr val="dk1"/>
              </a:solidFill>
              <a:effectLst/>
              <a:latin typeface="+mn-lt"/>
              <a:ea typeface="+mn-ea"/>
              <a:cs typeface="+mn-cs"/>
            </a:rPr>
            <a:t>　その他の経費についても、事業成果の検証に基づく事業の抜本的見直し等の実施により、歳出の縮減に努めていく。</a:t>
          </a:r>
          <a:endParaRPr lang="ja-JP" altLang="ja-JP" sz="1400">
            <a:effectLst/>
          </a:endParaRPr>
        </a:p>
        <a:p>
          <a:r>
            <a:rPr kumimoji="1" lang="ja-JP" altLang="ja-JP" sz="1100" baseline="0">
              <a:solidFill>
                <a:schemeClr val="dk1"/>
              </a:solidFill>
              <a:effectLst/>
              <a:latin typeface="+mn-lt"/>
              <a:ea typeface="+mn-ea"/>
              <a:cs typeface="+mn-cs"/>
            </a:rPr>
            <a:t>　今後の見通しとしては、公債費について大型の起債に伴うコスト増が見込まれる一方で、土地開発公社の解散に伴う貸付金の減等、減額要素も挙げられるところであり、自治体規模に応じた適正な財政運営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125069</xdr:rowOff>
    </xdr:from>
    <xdr:to>
      <xdr:col>6</xdr:col>
      <xdr:colOff>511175</xdr:colOff>
      <xdr:row>33</xdr:row>
      <xdr:rowOff>159817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2919"/>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159817</xdr:rowOff>
    </xdr:from>
    <xdr:to>
      <xdr:col>5</xdr:col>
      <xdr:colOff>358775</xdr:colOff>
      <xdr:row>34</xdr:row>
      <xdr:rowOff>63348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7667"/>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160274</xdr:rowOff>
    </xdr:from>
    <xdr:to>
      <xdr:col>4</xdr:col>
      <xdr:colOff>155575</xdr:colOff>
      <xdr:row>34</xdr:row>
      <xdr:rowOff>63348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18124"/>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46888</xdr:rowOff>
    </xdr:from>
    <xdr:to>
      <xdr:col>2</xdr:col>
      <xdr:colOff>638175</xdr:colOff>
      <xdr:row>33</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33288"/>
          <a:ext cx="889000" cy="2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74269</xdr:rowOff>
    </xdr:from>
    <xdr:to>
      <xdr:col>6</xdr:col>
      <xdr:colOff>561975</xdr:colOff>
      <xdr:row>34</xdr:row>
      <xdr:rowOff>4419</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45847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97146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109017</xdr:rowOff>
    </xdr:from>
    <xdr:to>
      <xdr:col>5</xdr:col>
      <xdr:colOff>409575</xdr:colOff>
      <xdr:row>34</xdr:row>
      <xdr:rowOff>39167</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3746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55694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7"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12548</xdr:rowOff>
    </xdr:from>
    <xdr:to>
      <xdr:col>4</xdr:col>
      <xdr:colOff>206375</xdr:colOff>
      <xdr:row>34</xdr:row>
      <xdr:rowOff>114148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2857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130675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7"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109474</xdr:rowOff>
    </xdr:from>
    <xdr:to>
      <xdr:col>3</xdr:col>
      <xdr:colOff>3175</xdr:colOff>
      <xdr:row>34</xdr:row>
      <xdr:rowOff>39624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968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7"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167538</xdr:rowOff>
    </xdr:from>
    <xdr:to>
      <xdr:col>1</xdr:col>
      <xdr:colOff>485775</xdr:colOff>
      <xdr:row>32</xdr:row>
      <xdr:rowOff>97688</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079500" y="54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114215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7" y="52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23461</xdr:rowOff>
    </xdr:from>
    <xdr:to>
      <xdr:col>6</xdr:col>
      <xdr:colOff>511175</xdr:colOff>
      <xdr:row>57</xdr:row>
      <xdr:rowOff>92814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96111"/>
          <a:ext cx="838200" cy="6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a:extLst>
            <a:ext uri="{FF2B5EF4-FFF2-40B4-BE49-F238E27FC236}">
              <a16:creationId xmlns:a16="http://schemas.microsoft.com/office/drawing/2014/main" id="{00000000-0008-0000-0700-000074000000}"/>
            </a:ext>
          </a:extLst>
        </xdr:cNvPr>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91963</xdr:rowOff>
    </xdr:from>
    <xdr:to>
      <xdr:col>5</xdr:col>
      <xdr:colOff>358775</xdr:colOff>
      <xdr:row>57</xdr:row>
      <xdr:rowOff>92814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64613"/>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91963</xdr:rowOff>
    </xdr:from>
    <xdr:to>
      <xdr:col>4</xdr:col>
      <xdr:colOff>155575</xdr:colOff>
      <xdr:row>57</xdr:row>
      <xdr:rowOff>112144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64613"/>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112144</xdr:rowOff>
    </xdr:from>
    <xdr:to>
      <xdr:col>2</xdr:col>
      <xdr:colOff>638175</xdr:colOff>
      <xdr:row>57</xdr:row>
      <xdr:rowOff>117928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84794"/>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144111</xdr:rowOff>
    </xdr:from>
    <xdr:to>
      <xdr:col>6</xdr:col>
      <xdr:colOff>561975</xdr:colOff>
      <xdr:row>57</xdr:row>
      <xdr:rowOff>74261</xdr:rowOff>
    </xdr:to>
    <xdr:sp macro="" textlink="">
      <xdr:nvSpPr>
        <xdr:cNvPr id="133" name="円/楕円 132">
          <a:extLst>
            <a:ext uri="{FF2B5EF4-FFF2-40B4-BE49-F238E27FC236}">
              <a16:creationId xmlns:a16="http://schemas.microsoft.com/office/drawing/2014/main" id="{00000000-0008-0000-0700-000085000000}"/>
            </a:ext>
          </a:extLst>
        </xdr:cNvPr>
        <xdr:cNvSpPr/>
      </xdr:nvSpPr>
      <xdr:spPr>
        <a:xfrm>
          <a:off x="4584700" y="97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166988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42014</xdr:rowOff>
    </xdr:from>
    <xdr:to>
      <xdr:col>5</xdr:col>
      <xdr:colOff>409575</xdr:colOff>
      <xdr:row>57</xdr:row>
      <xdr:rowOff>143614</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3746500" y="9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134741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41163</xdr:rowOff>
    </xdr:from>
    <xdr:to>
      <xdr:col>4</xdr:col>
      <xdr:colOff>206375</xdr:colOff>
      <xdr:row>57</xdr:row>
      <xdr:rowOff>142763</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2857500" y="98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133890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61344</xdr:rowOff>
    </xdr:from>
    <xdr:to>
      <xdr:col>3</xdr:col>
      <xdr:colOff>3175</xdr:colOff>
      <xdr:row>57</xdr:row>
      <xdr:rowOff>162944</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1968500" y="98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154071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67128</xdr:rowOff>
    </xdr:from>
    <xdr:to>
      <xdr:col>1</xdr:col>
      <xdr:colOff>485775</xdr:colOff>
      <xdr:row>57</xdr:row>
      <xdr:rowOff>168728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079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159855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70079</xdr:rowOff>
    </xdr:from>
    <xdr:to>
      <xdr:col>6</xdr:col>
      <xdr:colOff>511175</xdr:colOff>
      <xdr:row>74</xdr:row>
      <xdr:rowOff>144120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57379"/>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144120</xdr:rowOff>
    </xdr:from>
    <xdr:to>
      <xdr:col>5</xdr:col>
      <xdr:colOff>358775</xdr:colOff>
      <xdr:row>75</xdr:row>
      <xdr:rowOff>83465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31420"/>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83465</xdr:rowOff>
    </xdr:from>
    <xdr:to>
      <xdr:col>4</xdr:col>
      <xdr:colOff>155575</xdr:colOff>
      <xdr:row>76</xdr:row>
      <xdr:rowOff>8116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42215"/>
          <a:ext cx="889000" cy="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8116</xdr:rowOff>
    </xdr:from>
    <xdr:to>
      <xdr:col>2</xdr:col>
      <xdr:colOff>638175</xdr:colOff>
      <xdr:row>76</xdr:row>
      <xdr:rowOff>24816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38316"/>
          <a:ext cx="8890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19279</xdr:rowOff>
    </xdr:from>
    <xdr:to>
      <xdr:col>6</xdr:col>
      <xdr:colOff>561975</xdr:colOff>
      <xdr:row>74</xdr:row>
      <xdr:rowOff>120879</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7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42156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5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155,482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93320</xdr:rowOff>
    </xdr:from>
    <xdr:to>
      <xdr:col>5</xdr:col>
      <xdr:colOff>409575</xdr:colOff>
      <xdr:row>75</xdr:row>
      <xdr:rowOff>23470</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39997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5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32665</xdr:rowOff>
    </xdr:from>
    <xdr:to>
      <xdr:col>4</xdr:col>
      <xdr:colOff>206375</xdr:colOff>
      <xdr:row>75</xdr:row>
      <xdr:rowOff>134265</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8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150792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66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128765</xdr:rowOff>
    </xdr:from>
    <xdr:to>
      <xdr:col>3</xdr:col>
      <xdr:colOff>3175</xdr:colOff>
      <xdr:row>76</xdr:row>
      <xdr:rowOff>58914</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987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75442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76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145466</xdr:rowOff>
    </xdr:from>
    <xdr:to>
      <xdr:col>1</xdr:col>
      <xdr:colOff>485775</xdr:colOff>
      <xdr:row>76</xdr:row>
      <xdr:rowOff>75616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92143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77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48489</xdr:rowOff>
    </xdr:from>
    <xdr:to>
      <xdr:col>6</xdr:col>
      <xdr:colOff>511175</xdr:colOff>
      <xdr:row>96</xdr:row>
      <xdr:rowOff>102575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07689"/>
          <a:ext cx="8382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a:extLst>
            <a:ext uri="{FF2B5EF4-FFF2-40B4-BE49-F238E27FC236}">
              <a16:creationId xmlns:a16="http://schemas.microsoft.com/office/drawing/2014/main" id="{00000000-0008-0000-0700-0000E6000000}"/>
            </a:ext>
          </a:extLst>
        </xdr:cNvPr>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102575</xdr:rowOff>
    </xdr:from>
    <xdr:to>
      <xdr:col>5</xdr:col>
      <xdr:colOff>358775</xdr:colOff>
      <xdr:row>96</xdr:row>
      <xdr:rowOff>140798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61775"/>
          <a:ext cx="8890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76972</xdr:rowOff>
    </xdr:from>
    <xdr:to>
      <xdr:col>4</xdr:col>
      <xdr:colOff>155575</xdr:colOff>
      <xdr:row>96</xdr:row>
      <xdr:rowOff>140798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536172"/>
          <a:ext cx="889000" cy="6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48626</xdr:rowOff>
    </xdr:from>
    <xdr:to>
      <xdr:col>2</xdr:col>
      <xdr:colOff>638175</xdr:colOff>
      <xdr:row>96</xdr:row>
      <xdr:rowOff>76972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0782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169139</xdr:rowOff>
    </xdr:from>
    <xdr:to>
      <xdr:col>6</xdr:col>
      <xdr:colOff>561975</xdr:colOff>
      <xdr:row>96</xdr:row>
      <xdr:rowOff>99289</xdr:rowOff>
    </xdr:to>
    <xdr:sp macro="" textlink="">
      <xdr:nvSpPr>
        <xdr:cNvPr id="247" name="円/楕円 246">
          <a:extLst>
            <a:ext uri="{FF2B5EF4-FFF2-40B4-BE49-F238E27FC236}">
              <a16:creationId xmlns:a16="http://schemas.microsoft.com/office/drawing/2014/main" id="{00000000-0008-0000-0700-0000F7000000}"/>
            </a:ext>
          </a:extLst>
        </xdr:cNvPr>
        <xdr:cNvSpPr/>
      </xdr:nvSpPr>
      <xdr:spPr>
        <a:xfrm>
          <a:off x="45847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20566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51775</xdr:rowOff>
    </xdr:from>
    <xdr:to>
      <xdr:col>5</xdr:col>
      <xdr:colOff>409575</xdr:colOff>
      <xdr:row>96</xdr:row>
      <xdr:rowOff>153375</xdr:rowOff>
    </xdr:to>
    <xdr:sp macro="" textlink="">
      <xdr:nvSpPr>
        <xdr:cNvPr id="249" name="円/楕円 248">
          <a:extLst>
            <a:ext uri="{FF2B5EF4-FFF2-40B4-BE49-F238E27FC236}">
              <a16:creationId xmlns:a16="http://schemas.microsoft.com/office/drawing/2014/main" id="{00000000-0008-0000-0700-0000F9000000}"/>
            </a:ext>
          </a:extLst>
        </xdr:cNvPr>
        <xdr:cNvSpPr/>
      </xdr:nvSpPr>
      <xdr:spPr>
        <a:xfrm>
          <a:off x="3746500" y="165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144502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60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89998</xdr:rowOff>
    </xdr:from>
    <xdr:to>
      <xdr:col>4</xdr:col>
      <xdr:colOff>206375</xdr:colOff>
      <xdr:row>97</xdr:row>
      <xdr:rowOff>20148</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2857500" y="1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11275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26172</xdr:rowOff>
    </xdr:from>
    <xdr:to>
      <xdr:col>3</xdr:col>
      <xdr:colOff>3175</xdr:colOff>
      <xdr:row>96</xdr:row>
      <xdr:rowOff>127772</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1968500" y="164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144299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169276</xdr:rowOff>
    </xdr:from>
    <xdr:to>
      <xdr:col>1</xdr:col>
      <xdr:colOff>485775</xdr:colOff>
      <xdr:row>96</xdr:row>
      <xdr:rowOff>99426</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10795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115953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130556</xdr:rowOff>
    </xdr:from>
    <xdr:to>
      <xdr:col>15</xdr:col>
      <xdr:colOff>180975</xdr:colOff>
      <xdr:row>37</xdr:row>
      <xdr:rowOff>1778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0275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a:extLst>
            <a:ext uri="{FF2B5EF4-FFF2-40B4-BE49-F238E27FC236}">
              <a16:creationId xmlns:a16="http://schemas.microsoft.com/office/drawing/2014/main" id="{00000000-0008-0000-0700-00001F010000}"/>
            </a:ext>
          </a:extLst>
        </xdr:cNvPr>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151892</xdr:rowOff>
    </xdr:from>
    <xdr:to>
      <xdr:col>14</xdr:col>
      <xdr:colOff>28575</xdr:colOff>
      <xdr:row>36</xdr:row>
      <xdr:rowOff>130556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15264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a:extLst>
            <a:ext uri="{FF2B5EF4-FFF2-40B4-BE49-F238E27FC236}">
              <a16:creationId xmlns:a16="http://schemas.microsoft.com/office/drawing/2014/main" id="{00000000-0008-0000-0700-000021010000}"/>
            </a:ext>
          </a:extLst>
        </xdr:cNvPr>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151892</xdr:rowOff>
    </xdr:from>
    <xdr:to>
      <xdr:col>12</xdr:col>
      <xdr:colOff>511175</xdr:colOff>
      <xdr:row>36</xdr:row>
      <xdr:rowOff>17018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1526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254</xdr:rowOff>
    </xdr:from>
    <xdr:to>
      <xdr:col>11</xdr:col>
      <xdr:colOff>307975</xdr:colOff>
      <xdr:row>36</xdr:row>
      <xdr:rowOff>17018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143754"/>
          <a:ext cx="889000" cy="10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122428</xdr:rowOff>
    </xdr:from>
    <xdr:to>
      <xdr:col>15</xdr:col>
      <xdr:colOff>231775</xdr:colOff>
      <xdr:row>37</xdr:row>
      <xdr:rowOff>52578</xdr:rowOff>
    </xdr:to>
    <xdr:sp macro="" textlink="">
      <xdr:nvSpPr>
        <xdr:cNvPr id="304" name="円/楕円 303">
          <a:extLst>
            <a:ext uri="{FF2B5EF4-FFF2-40B4-BE49-F238E27FC236}">
              <a16:creationId xmlns:a16="http://schemas.microsoft.com/office/drawing/2014/main" id="{00000000-0008-0000-0700-000030010000}"/>
            </a:ext>
          </a:extLst>
        </xdr:cNvPr>
        <xdr:cNvSpPr/>
      </xdr:nvSpPr>
      <xdr:spPr>
        <a:xfrm>
          <a:off x="104267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145305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79756</xdr:rowOff>
    </xdr:from>
    <xdr:to>
      <xdr:col>14</xdr:col>
      <xdr:colOff>79375</xdr:colOff>
      <xdr:row>37</xdr:row>
      <xdr:rowOff>9906</xdr:rowOff>
    </xdr:to>
    <xdr:sp macro="" textlink="">
      <xdr:nvSpPr>
        <xdr:cNvPr id="306" name="円/楕円 305">
          <a:extLst>
            <a:ext uri="{FF2B5EF4-FFF2-40B4-BE49-F238E27FC236}">
              <a16:creationId xmlns:a16="http://schemas.microsoft.com/office/drawing/2014/main" id="{00000000-0008-0000-0700-000032010000}"/>
            </a:ext>
          </a:extLst>
        </xdr:cNvPr>
        <xdr:cNvSpPr/>
      </xdr:nvSpPr>
      <xdr:spPr>
        <a:xfrm>
          <a:off x="958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1033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7"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101092</xdr:rowOff>
    </xdr:from>
    <xdr:to>
      <xdr:col>12</xdr:col>
      <xdr:colOff>561975</xdr:colOff>
      <xdr:row>36</xdr:row>
      <xdr:rowOff>31242</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8699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22369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137668</xdr:rowOff>
    </xdr:from>
    <xdr:to>
      <xdr:col>11</xdr:col>
      <xdr:colOff>358775</xdr:colOff>
      <xdr:row>36</xdr:row>
      <xdr:rowOff>67818</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7810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58945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120904</xdr:rowOff>
    </xdr:from>
    <xdr:to>
      <xdr:col>10</xdr:col>
      <xdr:colOff>155575</xdr:colOff>
      <xdr:row>30</xdr:row>
      <xdr:rowOff>51054</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6921500" y="50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67581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7" y="48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94044</xdr:rowOff>
    </xdr:from>
    <xdr:to>
      <xdr:col>15</xdr:col>
      <xdr:colOff>180975</xdr:colOff>
      <xdr:row>58</xdr:row>
      <xdr:rowOff>99644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1003814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a:extLst>
            <a:ext uri="{FF2B5EF4-FFF2-40B4-BE49-F238E27FC236}">
              <a16:creationId xmlns:a16="http://schemas.microsoft.com/office/drawing/2014/main" id="{00000000-0008-0000-0700-000058010000}"/>
            </a:ext>
          </a:extLst>
        </xdr:cNvPr>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99644</xdr:rowOff>
    </xdr:from>
    <xdr:to>
      <xdr:col>14</xdr:col>
      <xdr:colOff>28575</xdr:colOff>
      <xdr:row>58</xdr:row>
      <xdr:rowOff>103048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43744"/>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a:extLst>
            <a:ext uri="{FF2B5EF4-FFF2-40B4-BE49-F238E27FC236}">
              <a16:creationId xmlns:a16="http://schemas.microsoft.com/office/drawing/2014/main" id="{00000000-0008-0000-0700-00005A010000}"/>
            </a:ext>
          </a:extLst>
        </xdr:cNvPr>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103048</xdr:rowOff>
    </xdr:from>
    <xdr:to>
      <xdr:col>12</xdr:col>
      <xdr:colOff>511175</xdr:colOff>
      <xdr:row>58</xdr:row>
      <xdr:rowOff>109792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4714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89179</xdr:rowOff>
    </xdr:from>
    <xdr:to>
      <xdr:col>11</xdr:col>
      <xdr:colOff>307975</xdr:colOff>
      <xdr:row>58</xdr:row>
      <xdr:rowOff>109792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33279"/>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43244</xdr:rowOff>
    </xdr:from>
    <xdr:to>
      <xdr:col>15</xdr:col>
      <xdr:colOff>231775</xdr:colOff>
      <xdr:row>58</xdr:row>
      <xdr:rowOff>144844</xdr:rowOff>
    </xdr:to>
    <xdr:sp macro="" textlink="">
      <xdr:nvSpPr>
        <xdr:cNvPr id="361" name="円/楕円 360">
          <a:extLst>
            <a:ext uri="{FF2B5EF4-FFF2-40B4-BE49-F238E27FC236}">
              <a16:creationId xmlns:a16="http://schemas.microsoft.com/office/drawing/2014/main" id="{00000000-0008-0000-0700-000069010000}"/>
            </a:ext>
          </a:extLst>
        </xdr:cNvPr>
        <xdr:cNvSpPr/>
      </xdr:nvSpPr>
      <xdr:spPr>
        <a:xfrm>
          <a:off x="10426700" y="99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2621</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7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48844</xdr:rowOff>
    </xdr:from>
    <xdr:to>
      <xdr:col>14</xdr:col>
      <xdr:colOff>79375</xdr:colOff>
      <xdr:row>58</xdr:row>
      <xdr:rowOff>150444</xdr:rowOff>
    </xdr:to>
    <xdr:sp macro="" textlink="">
      <xdr:nvSpPr>
        <xdr:cNvPr id="363" name="円/楕円 362">
          <a:extLst>
            <a:ext uri="{FF2B5EF4-FFF2-40B4-BE49-F238E27FC236}">
              <a16:creationId xmlns:a16="http://schemas.microsoft.com/office/drawing/2014/main" id="{00000000-0008-0000-0700-00006B010000}"/>
            </a:ext>
          </a:extLst>
        </xdr:cNvPr>
        <xdr:cNvSpPr/>
      </xdr:nvSpPr>
      <xdr:spPr>
        <a:xfrm>
          <a:off x="9588500" y="99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141571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7" y="1008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52248</xdr:rowOff>
    </xdr:from>
    <xdr:to>
      <xdr:col>12</xdr:col>
      <xdr:colOff>561975</xdr:colOff>
      <xdr:row>58</xdr:row>
      <xdr:rowOff>153848</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8699500" y="99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144975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7" y="100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58992</xdr:rowOff>
    </xdr:from>
    <xdr:to>
      <xdr:col>11</xdr:col>
      <xdr:colOff>358775</xdr:colOff>
      <xdr:row>58</xdr:row>
      <xdr:rowOff>160592</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7810500" y="10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151719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7" y="1009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38379</xdr:rowOff>
    </xdr:from>
    <xdr:to>
      <xdr:col>10</xdr:col>
      <xdr:colOff>155575</xdr:colOff>
      <xdr:row>58</xdr:row>
      <xdr:rowOff>139979</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6921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131106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7" y="100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128042</xdr:rowOff>
    </xdr:from>
    <xdr:to>
      <xdr:col>15</xdr:col>
      <xdr:colOff>180975</xdr:colOff>
      <xdr:row>77</xdr:row>
      <xdr:rowOff>60651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158242"/>
          <a:ext cx="8382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a:extLst>
            <a:ext uri="{FF2B5EF4-FFF2-40B4-BE49-F238E27FC236}">
              <a16:creationId xmlns:a16="http://schemas.microsoft.com/office/drawing/2014/main" id="{00000000-0008-0000-0700-00008F010000}"/>
            </a:ext>
          </a:extLst>
        </xdr:cNvPr>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60651</xdr:rowOff>
    </xdr:from>
    <xdr:to>
      <xdr:col>14</xdr:col>
      <xdr:colOff>28575</xdr:colOff>
      <xdr:row>77</xdr:row>
      <xdr:rowOff>123789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262301"/>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a:extLst>
            <a:ext uri="{FF2B5EF4-FFF2-40B4-BE49-F238E27FC236}">
              <a16:creationId xmlns:a16="http://schemas.microsoft.com/office/drawing/2014/main" id="{00000000-0008-0000-0700-000091010000}"/>
            </a:ext>
          </a:extLst>
        </xdr:cNvPr>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47208</xdr:rowOff>
    </xdr:from>
    <xdr:to>
      <xdr:col>12</xdr:col>
      <xdr:colOff>511175</xdr:colOff>
      <xdr:row>77</xdr:row>
      <xdr:rowOff>123789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48858"/>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111079</xdr:rowOff>
    </xdr:from>
    <xdr:to>
      <xdr:col>11</xdr:col>
      <xdr:colOff>307975</xdr:colOff>
      <xdr:row>77</xdr:row>
      <xdr:rowOff>47208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798379"/>
          <a:ext cx="889000" cy="4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77242</xdr:rowOff>
    </xdr:from>
    <xdr:to>
      <xdr:col>15</xdr:col>
      <xdr:colOff>231775</xdr:colOff>
      <xdr:row>77</xdr:row>
      <xdr:rowOff>7392</xdr:rowOff>
    </xdr:to>
    <xdr:sp macro="" textlink="">
      <xdr:nvSpPr>
        <xdr:cNvPr id="416" name="円/楕円 415">
          <a:extLst>
            <a:ext uri="{FF2B5EF4-FFF2-40B4-BE49-F238E27FC236}">
              <a16:creationId xmlns:a16="http://schemas.microsoft.com/office/drawing/2014/main" id="{00000000-0008-0000-0700-0000A0010000}"/>
            </a:ext>
          </a:extLst>
        </xdr:cNvPr>
        <xdr:cNvSpPr/>
      </xdr:nvSpPr>
      <xdr:spPr>
        <a:xfrm>
          <a:off x="104267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100118</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95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9851</xdr:rowOff>
    </xdr:from>
    <xdr:to>
      <xdr:col>14</xdr:col>
      <xdr:colOff>79375</xdr:colOff>
      <xdr:row>77</xdr:row>
      <xdr:rowOff>111451</xdr:rowOff>
    </xdr:to>
    <xdr:sp macro="" textlink="">
      <xdr:nvSpPr>
        <xdr:cNvPr id="418" name="円/楕円 417">
          <a:extLst>
            <a:ext uri="{FF2B5EF4-FFF2-40B4-BE49-F238E27FC236}">
              <a16:creationId xmlns:a16="http://schemas.microsoft.com/office/drawing/2014/main" id="{00000000-0008-0000-0700-0000A2010000}"/>
            </a:ext>
          </a:extLst>
        </xdr:cNvPr>
        <xdr:cNvSpPr/>
      </xdr:nvSpPr>
      <xdr:spPr>
        <a:xfrm>
          <a:off x="9588500" y="132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102578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7" y="1330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72989</xdr:rowOff>
    </xdr:from>
    <xdr:to>
      <xdr:col>12</xdr:col>
      <xdr:colOff>561975</xdr:colOff>
      <xdr:row>78</xdr:row>
      <xdr:rowOff>3139</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8699500" y="132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165716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7" y="133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167858</xdr:rowOff>
    </xdr:from>
    <xdr:to>
      <xdr:col>11</xdr:col>
      <xdr:colOff>358775</xdr:colOff>
      <xdr:row>77</xdr:row>
      <xdr:rowOff>98008</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7810500" y="131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89135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7" y="132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60279</xdr:rowOff>
    </xdr:from>
    <xdr:to>
      <xdr:col>10</xdr:col>
      <xdr:colOff>155575</xdr:colOff>
      <xdr:row>74</xdr:row>
      <xdr:rowOff>161879</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6921500" y="127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6956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5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39788</xdr:rowOff>
    </xdr:from>
    <xdr:to>
      <xdr:col>15</xdr:col>
      <xdr:colOff>180975</xdr:colOff>
      <xdr:row>96</xdr:row>
      <xdr:rowOff>55087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498988"/>
          <a:ext cx="8382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a:extLst>
            <a:ext uri="{FF2B5EF4-FFF2-40B4-BE49-F238E27FC236}">
              <a16:creationId xmlns:a16="http://schemas.microsoft.com/office/drawing/2014/main" id="{00000000-0008-0000-0700-0000C6010000}"/>
            </a:ext>
          </a:extLst>
        </xdr:cNvPr>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100011</xdr:rowOff>
    </xdr:from>
    <xdr:to>
      <xdr:col>14</xdr:col>
      <xdr:colOff>28575</xdr:colOff>
      <xdr:row>96</xdr:row>
      <xdr:rowOff>39788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387761"/>
          <a:ext cx="8890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a:extLst>
            <a:ext uri="{FF2B5EF4-FFF2-40B4-BE49-F238E27FC236}">
              <a16:creationId xmlns:a16="http://schemas.microsoft.com/office/drawing/2014/main" id="{00000000-0008-0000-0700-0000C8010000}"/>
            </a:ext>
          </a:extLst>
        </xdr:cNvPr>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161934</xdr:rowOff>
    </xdr:from>
    <xdr:to>
      <xdr:col>12</xdr:col>
      <xdr:colOff>511175</xdr:colOff>
      <xdr:row>95</xdr:row>
      <xdr:rowOff>100011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278234"/>
          <a:ext cx="889000" cy="10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161934</xdr:rowOff>
    </xdr:from>
    <xdr:to>
      <xdr:col>11</xdr:col>
      <xdr:colOff>307975</xdr:colOff>
      <xdr:row>94</xdr:row>
      <xdr:rowOff>162249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278234"/>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4287</xdr:rowOff>
    </xdr:from>
    <xdr:to>
      <xdr:col>15</xdr:col>
      <xdr:colOff>231775</xdr:colOff>
      <xdr:row>96</xdr:row>
      <xdr:rowOff>105887</xdr:rowOff>
    </xdr:to>
    <xdr:sp macro="" textlink="">
      <xdr:nvSpPr>
        <xdr:cNvPr id="471" name="円/楕円 470">
          <a:extLst>
            <a:ext uri="{FF2B5EF4-FFF2-40B4-BE49-F238E27FC236}">
              <a16:creationId xmlns:a16="http://schemas.microsoft.com/office/drawing/2014/main" id="{00000000-0008-0000-0700-0000D7010000}"/>
            </a:ext>
          </a:extLst>
        </xdr:cNvPr>
        <xdr:cNvSpPr/>
      </xdr:nvSpPr>
      <xdr:spPr>
        <a:xfrm>
          <a:off x="10426700" y="164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27164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160438</xdr:rowOff>
    </xdr:from>
    <xdr:to>
      <xdr:col>14</xdr:col>
      <xdr:colOff>79375</xdr:colOff>
      <xdr:row>96</xdr:row>
      <xdr:rowOff>90588</xdr:rowOff>
    </xdr:to>
    <xdr:sp macro="" textlink="">
      <xdr:nvSpPr>
        <xdr:cNvPr id="473" name="円/楕円 472">
          <a:extLst>
            <a:ext uri="{FF2B5EF4-FFF2-40B4-BE49-F238E27FC236}">
              <a16:creationId xmlns:a16="http://schemas.microsoft.com/office/drawing/2014/main" id="{00000000-0008-0000-0700-0000D9010000}"/>
            </a:ext>
          </a:extLst>
        </xdr:cNvPr>
        <xdr:cNvSpPr/>
      </xdr:nvSpPr>
      <xdr:spPr>
        <a:xfrm>
          <a:off x="9588500" y="164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107115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49211</xdr:rowOff>
    </xdr:from>
    <xdr:to>
      <xdr:col>12</xdr:col>
      <xdr:colOff>561975</xdr:colOff>
      <xdr:row>95</xdr:row>
      <xdr:rowOff>150811</xdr:rowOff>
    </xdr:to>
    <xdr:sp macro="" textlink="">
      <xdr:nvSpPr>
        <xdr:cNvPr id="475" name="円/楕円 474">
          <a:extLst>
            <a:ext uri="{FF2B5EF4-FFF2-40B4-BE49-F238E27FC236}">
              <a16:creationId xmlns:a16="http://schemas.microsoft.com/office/drawing/2014/main" id="{00000000-0008-0000-0700-0000DB010000}"/>
            </a:ext>
          </a:extLst>
        </xdr:cNvPr>
        <xdr:cNvSpPr/>
      </xdr:nvSpPr>
      <xdr:spPr>
        <a:xfrm>
          <a:off x="8699500" y="163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167338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4" y="161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111134</xdr:rowOff>
    </xdr:from>
    <xdr:to>
      <xdr:col>11</xdr:col>
      <xdr:colOff>358775</xdr:colOff>
      <xdr:row>95</xdr:row>
      <xdr:rowOff>41284</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7810500" y="162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57811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0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111449</xdr:rowOff>
    </xdr:from>
    <xdr:to>
      <xdr:col>10</xdr:col>
      <xdr:colOff>155575</xdr:colOff>
      <xdr:row>95</xdr:row>
      <xdr:rowOff>41599</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6921500" y="162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58126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00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132777</xdr:rowOff>
    </xdr:from>
    <xdr:to>
      <xdr:col>23</xdr:col>
      <xdr:colOff>516889</xdr:colOff>
      <xdr:row>39</xdr:row>
      <xdr:rowOff>143129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6133527"/>
          <a:ext cx="1269" cy="69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146956</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8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39</xdr:row>
      <xdr:rowOff>143129</xdr:rowOff>
    </xdr:from>
    <xdr:to>
      <xdr:col>23</xdr:col>
      <xdr:colOff>606425</xdr:colOff>
      <xdr:row>39</xdr:row>
      <xdr:rowOff>143129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2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79454</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9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35</xdr:row>
      <xdr:rowOff>132777</xdr:rowOff>
    </xdr:from>
    <xdr:to>
      <xdr:col>23</xdr:col>
      <xdr:colOff>606425</xdr:colOff>
      <xdr:row>35</xdr:row>
      <xdr:rowOff>132777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13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121706</xdr:rowOff>
    </xdr:from>
    <xdr:to>
      <xdr:col>23</xdr:col>
      <xdr:colOff>517525</xdr:colOff>
      <xdr:row>37</xdr:row>
      <xdr:rowOff>67985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93906"/>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69483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58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91056</xdr:rowOff>
    </xdr:from>
    <xdr:to>
      <xdr:col>23</xdr:col>
      <xdr:colOff>568325</xdr:colOff>
      <xdr:row>39</xdr:row>
      <xdr:rowOff>21206</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60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4042</xdr:rowOff>
    </xdr:from>
    <xdr:to>
      <xdr:col>22</xdr:col>
      <xdr:colOff>365125</xdr:colOff>
      <xdr:row>36</xdr:row>
      <xdr:rowOff>121706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318992"/>
          <a:ext cx="889000" cy="9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153953</xdr:rowOff>
    </xdr:from>
    <xdr:to>
      <xdr:col>22</xdr:col>
      <xdr:colOff>415925</xdr:colOff>
      <xdr:row>38</xdr:row>
      <xdr:rowOff>84103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49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75230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4042</xdr:rowOff>
    </xdr:from>
    <xdr:to>
      <xdr:col>21</xdr:col>
      <xdr:colOff>161925</xdr:colOff>
      <xdr:row>32</xdr:row>
      <xdr:rowOff>155572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318992"/>
          <a:ext cx="889000" cy="3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2783</xdr:rowOff>
    </xdr:from>
    <xdr:to>
      <xdr:col>21</xdr:col>
      <xdr:colOff>212725</xdr:colOff>
      <xdr:row>38</xdr:row>
      <xdr:rowOff>104383</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51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95510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6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155572</xdr:rowOff>
    </xdr:from>
    <xdr:to>
      <xdr:col>19</xdr:col>
      <xdr:colOff>644525</xdr:colOff>
      <xdr:row>37</xdr:row>
      <xdr:rowOff>144076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641972"/>
          <a:ext cx="889000" cy="8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28974</xdr:rowOff>
    </xdr:from>
    <xdr:to>
      <xdr:col>20</xdr:col>
      <xdr:colOff>9525</xdr:colOff>
      <xdr:row>38</xdr:row>
      <xdr:rowOff>130574</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54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121701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6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38575</xdr:rowOff>
    </xdr:from>
    <xdr:to>
      <xdr:col>18</xdr:col>
      <xdr:colOff>492125</xdr:colOff>
      <xdr:row>38</xdr:row>
      <xdr:rowOff>140175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5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6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17185</xdr:rowOff>
    </xdr:from>
    <xdr:to>
      <xdr:col>23</xdr:col>
      <xdr:colOff>568325</xdr:colOff>
      <xdr:row>37</xdr:row>
      <xdr:rowOff>118785</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3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40062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1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70906</xdr:rowOff>
    </xdr:from>
    <xdr:to>
      <xdr:col>22</xdr:col>
      <xdr:colOff>415925</xdr:colOff>
      <xdr:row>37</xdr:row>
      <xdr:rowOff>1056</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2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17583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1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124692</xdr:rowOff>
    </xdr:from>
    <xdr:to>
      <xdr:col>21</xdr:col>
      <xdr:colOff>212725</xdr:colOff>
      <xdr:row>31</xdr:row>
      <xdr:rowOff>54842</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52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71369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0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104772</xdr:rowOff>
    </xdr:from>
    <xdr:to>
      <xdr:col>20</xdr:col>
      <xdr:colOff>9525</xdr:colOff>
      <xdr:row>33</xdr:row>
      <xdr:rowOff>34922</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5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51449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3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93276</xdr:rowOff>
    </xdr:from>
    <xdr:to>
      <xdr:col>18</xdr:col>
      <xdr:colOff>492125</xdr:colOff>
      <xdr:row>38</xdr:row>
      <xdr:rowOff>23426</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4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105905</xdr:rowOff>
    </xdr:from>
    <xdr:to>
      <xdr:col>23</xdr:col>
      <xdr:colOff>517525</xdr:colOff>
      <xdr:row>56</xdr:row>
      <xdr:rowOff>108362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364205"/>
          <a:ext cx="838200" cy="3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108362</xdr:rowOff>
    </xdr:from>
    <xdr:to>
      <xdr:col>22</xdr:col>
      <xdr:colOff>365125</xdr:colOff>
      <xdr:row>57</xdr:row>
      <xdr:rowOff>20980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09562"/>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20980</xdr:rowOff>
    </xdr:from>
    <xdr:to>
      <xdr:col>21</xdr:col>
      <xdr:colOff>161925</xdr:colOff>
      <xdr:row>57</xdr:row>
      <xdr:rowOff>45021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93630"/>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31362</xdr:rowOff>
    </xdr:from>
    <xdr:to>
      <xdr:col>19</xdr:col>
      <xdr:colOff>644525</xdr:colOff>
      <xdr:row>57</xdr:row>
      <xdr:rowOff>45021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32562"/>
          <a:ext cx="889000" cy="18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55105</xdr:rowOff>
    </xdr:from>
    <xdr:to>
      <xdr:col>23</xdr:col>
      <xdr:colOff>568325</xdr:colOff>
      <xdr:row>54</xdr:row>
      <xdr:rowOff>156705</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3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77982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1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57562</xdr:rowOff>
    </xdr:from>
    <xdr:to>
      <xdr:col>22</xdr:col>
      <xdr:colOff>415925</xdr:colOff>
      <xdr:row>56</xdr:row>
      <xdr:rowOff>159162</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65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150289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141630</xdr:rowOff>
    </xdr:from>
    <xdr:to>
      <xdr:col>21</xdr:col>
      <xdr:colOff>212725</xdr:colOff>
      <xdr:row>57</xdr:row>
      <xdr:rowOff>71780</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62907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165671</xdr:rowOff>
    </xdr:from>
    <xdr:to>
      <xdr:col>20</xdr:col>
      <xdr:colOff>9525</xdr:colOff>
      <xdr:row>57</xdr:row>
      <xdr:rowOff>95821</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7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86948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152012</xdr:rowOff>
    </xdr:from>
    <xdr:to>
      <xdr:col>18</xdr:col>
      <xdr:colOff>492125</xdr:colOff>
      <xdr:row>56</xdr:row>
      <xdr:rowOff>82162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5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98689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155956</xdr:rowOff>
    </xdr:from>
    <xdr:to>
      <xdr:col>23</xdr:col>
      <xdr:colOff>517525</xdr:colOff>
      <xdr:row>79</xdr:row>
      <xdr:rowOff>38481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29056"/>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122301</xdr:rowOff>
    </xdr:from>
    <xdr:to>
      <xdr:col>22</xdr:col>
      <xdr:colOff>365125</xdr:colOff>
      <xdr:row>78</xdr:row>
      <xdr:rowOff>155956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95401"/>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122301</xdr:rowOff>
    </xdr:from>
    <xdr:to>
      <xdr:col>21</xdr:col>
      <xdr:colOff>161925</xdr:colOff>
      <xdr:row>78</xdr:row>
      <xdr:rowOff>127000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9540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132715</xdr:rowOff>
    </xdr:from>
    <xdr:to>
      <xdr:col>19</xdr:col>
      <xdr:colOff>644525</xdr:colOff>
      <xdr:row>78</xdr:row>
      <xdr:rowOff>127000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991465"/>
          <a:ext cx="8890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129303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7" y="131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159131</xdr:rowOff>
    </xdr:from>
    <xdr:to>
      <xdr:col>23</xdr:col>
      <xdr:colOff>568325</xdr:colOff>
      <xdr:row>79</xdr:row>
      <xdr:rowOff>89281</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62687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8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105156</xdr:rowOff>
    </xdr:from>
    <xdr:to>
      <xdr:col>22</xdr:col>
      <xdr:colOff>415925</xdr:colOff>
      <xdr:row>79</xdr:row>
      <xdr:rowOff>35306</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5430500" y="134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26433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7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71501</xdr:rowOff>
    </xdr:from>
    <xdr:to>
      <xdr:col>21</xdr:col>
      <xdr:colOff>212725</xdr:colOff>
      <xdr:row>79</xdr:row>
      <xdr:rowOff>1651</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4541500" y="134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164228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3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76200</xdr:rowOff>
    </xdr:from>
    <xdr:to>
      <xdr:col>20</xdr:col>
      <xdr:colOff>9525</xdr:colOff>
      <xdr:row>79</xdr:row>
      <xdr:rowOff>6350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3652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168927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4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81915</xdr:rowOff>
    </xdr:from>
    <xdr:to>
      <xdr:col>18</xdr:col>
      <xdr:colOff>492125</xdr:colOff>
      <xdr:row>76</xdr:row>
      <xdr:rowOff>12064</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27635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28592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7" y="1271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87644</xdr:rowOff>
    </xdr:from>
    <xdr:to>
      <xdr:col>23</xdr:col>
      <xdr:colOff>517525</xdr:colOff>
      <xdr:row>94</xdr:row>
      <xdr:rowOff>115942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03944"/>
          <a:ext cx="8382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87644</xdr:rowOff>
    </xdr:from>
    <xdr:to>
      <xdr:col>22</xdr:col>
      <xdr:colOff>365125</xdr:colOff>
      <xdr:row>94</xdr:row>
      <xdr:rowOff>89734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0394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109786</xdr:rowOff>
    </xdr:from>
    <xdr:to>
      <xdr:col>21</xdr:col>
      <xdr:colOff>161925</xdr:colOff>
      <xdr:row>94</xdr:row>
      <xdr:rowOff>89734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054636"/>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109786</xdr:rowOff>
    </xdr:from>
    <xdr:to>
      <xdr:col>19</xdr:col>
      <xdr:colOff>644525</xdr:colOff>
      <xdr:row>94</xdr:row>
      <xdr:rowOff>49093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054636"/>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65142</xdr:rowOff>
    </xdr:from>
    <xdr:to>
      <xdr:col>23</xdr:col>
      <xdr:colOff>568325</xdr:colOff>
      <xdr:row>94</xdr:row>
      <xdr:rowOff>166742</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6268700" y="161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88019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3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36844</xdr:rowOff>
    </xdr:from>
    <xdr:to>
      <xdr:col>22</xdr:col>
      <xdr:colOff>415925</xdr:colOff>
      <xdr:row>94</xdr:row>
      <xdr:rowOff>138444</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5430500" y="1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154971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38934</xdr:rowOff>
    </xdr:from>
    <xdr:to>
      <xdr:col>21</xdr:col>
      <xdr:colOff>212725</xdr:colOff>
      <xdr:row>94</xdr:row>
      <xdr:rowOff>140534</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4541500" y="161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157061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58986</xdr:rowOff>
    </xdr:from>
    <xdr:to>
      <xdr:col>20</xdr:col>
      <xdr:colOff>9525</xdr:colOff>
      <xdr:row>93</xdr:row>
      <xdr:rowOff>160586</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3652500" y="160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5663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7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169743</xdr:rowOff>
    </xdr:from>
    <xdr:to>
      <xdr:col>18</xdr:col>
      <xdr:colOff>492125</xdr:colOff>
      <xdr:row>94</xdr:row>
      <xdr:rowOff>99893</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2763500" y="161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116420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8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43" name="フローチャート : 判断 742">
          <a:extLst>
            <a:ext uri="{FF2B5EF4-FFF2-40B4-BE49-F238E27FC236}">
              <a16:creationId xmlns:a16="http://schemas.microsoft.com/office/drawing/2014/main" id="{00000000-0008-0000-0700-0000E7020000}"/>
            </a:ext>
          </a:extLst>
        </xdr:cNvPr>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類似団体との比較及び前年度との比較において高水準となっている項目のうち、衛生費については水道事業会計への補助費の増による影響が大きい。</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また、その他の項目における増嵩要因としては、教育費に関しては</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からの子ども・子育て新制度の開始を受けた認定こども園の整備費用に係る交付金の増や給食センター整備に係る用地購入費の増等が、商工費に関してはプレミアム付商品券の発行に伴うコスト増がそれぞ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財政基盤の再構築への取組の継続により、毎年度一定規模の繰越金を確保することができている。</a:t>
          </a:r>
          <a:endParaRPr lang="ja-JP" altLang="ja-JP" sz="1400">
            <a:effectLst/>
          </a:endParaRPr>
        </a:p>
        <a:p>
          <a:r>
            <a:rPr lang="ja-JP" altLang="ja-JP" sz="1100">
              <a:solidFill>
                <a:schemeClr val="dk1"/>
              </a:solidFill>
              <a:effectLst/>
              <a:latin typeface="+mn-lt"/>
              <a:ea typeface="+mn-ea"/>
              <a:cs typeface="+mn-cs"/>
            </a:rPr>
            <a:t>　今後もその効果を持続させるとともに、将来に持続可能な安定した財政基盤を構築するためにも、財政規律ガイドラインを遵守した財政基盤の強化に努める。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　連結ベースでは黒字となっているものの、国民健康保険事業の累積赤字の早期解消が課題となっている。平成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年度に第</a:t>
          </a:r>
          <a:r>
            <a:rPr lang="en-US" altLang="ja-JP" sz="1100" baseline="0">
              <a:solidFill>
                <a:schemeClr val="dk1"/>
              </a:solidFill>
              <a:effectLst/>
              <a:latin typeface="+mn-lt"/>
              <a:ea typeface="+mn-ea"/>
              <a:cs typeface="+mn-cs"/>
            </a:rPr>
            <a:t>2</a:t>
          </a:r>
          <a:r>
            <a:rPr lang="ja-JP" altLang="ja-JP" sz="1100" baseline="0">
              <a:solidFill>
                <a:schemeClr val="dk1"/>
              </a:solidFill>
              <a:effectLst/>
              <a:latin typeface="+mn-lt"/>
              <a:ea typeface="+mn-ea"/>
              <a:cs typeface="+mn-cs"/>
            </a:rPr>
            <a:t>次国民健康保険事業経営健全化計画を策定し、多額の累積赤字の縮減に取り組んでおり、今後も安定的で持続可能な医療制度として維持していくため、一般会計からの繰入や各種取り組み強化による国保財政の「単年度収支の均衡」と累積赤字の解消を目指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ここ数年は、建設事業債の発行抑制に努めていることなどから、元利償還金は近年減少傾向となっているところ、下水道事業における資本費平準化債の発行に係る元利償還金の増や水道事業における水道高料金対策に係る繰出金の増に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年度は元利償還金等全体では増加したところである。今後は元利償還金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増加が予想されるため、財政規律ガイドラインに基づき、健全な財政運営維持に努める。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債務負担行為による支出や公営企業債等の繰入額などを抑制しているほか、土地開発公社の負債額（設立法人等の負債額等負担見込額）についても、土地開発公社経営健全化計画に基づく保有地の処分や一般会計からの財政支援等の取り組みの結果、年々減少しているなど、将来負担額の縮減を図ってきたところである。今後も財政規律ガイドラインの着実な実行に努め、更なる将来負担額の縮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2F7B6531-5CFE-445E-98D8-559593A33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5FA9E66-77AC-481D-9752-FB47E952F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2308FC16-5708-426F-8C0D-F638EFA0715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A936F10C-B72B-49C8-94F8-73CEAFAEA3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13D89FA7-66FC-48E3-8480-730EBDE18BD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1145FEB9-B13A-4690-9A46-4831DB3B8E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AE3AB6B6-D8C1-46C5-B7EF-D0441EF203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A220E6CA-2DD3-4C85-B5E8-759357BF0DD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A68A70AB-160A-43D2-BB6A-65D2BEB0E1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DF7E8EAA-4A16-479F-8738-A3BBD171D1DA}"/>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859F6C55-0DD6-4493-A92C-C9A14706F5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5308A2A1-3F5C-4997-BAD6-12CE164CA8FF}"/>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3D0C699A-2F1C-49A2-B4E3-67AF1374296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F4285CE-05F2-42E3-80BC-19B6A0D075A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23ABC366-815B-49D7-A5FF-CCF367B79D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2E4DEE41-B4C6-47CC-8546-0D080C3372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5E8DB255-E1E2-447E-9CE3-51F1D4C189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3430B0E7-FCD3-4266-913F-607CA479F98E}"/>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798105DF-7D8D-4CF4-B839-745A50C9BA5B}"/>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20CF8000-2936-403C-A907-6BB530BAE61E}"/>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C880688C-F4EF-41B6-A77A-62BAFBE831AA}"/>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9B3B92E3-CBA3-402D-9036-696FC4D8413D}"/>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5D4EC025-0407-47A5-8144-444C0A5A20C8}"/>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C2A6B1BE-2781-4AA3-B7EB-BCF51CC0425D}"/>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9A829F06-5820-4524-AF79-3AE4858A9C09}"/>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1BE480A7-17FA-4351-874E-F40566159A9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6A192A38-5729-4547-A279-ECDA7936486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738FA83F-88C0-4AC0-AD20-B1FE08E572AB}"/>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679C03A8-FD53-403F-8271-4184587200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FEBD3DA3-AE42-4A0F-A87E-9DDC4339A8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F29E4696-389C-42FA-AF0B-BFA8429F362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DEA501D5-71C7-4409-AC20-2A29E0C17F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EDD48FB4-ED1B-4B3F-9997-C8080E9237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73553946-45A3-4D66-AA63-59CF660CFAB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24E882E1-1BAD-42B5-A0F4-C6D3026B5B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14A325DE-96B8-41A0-9526-BB576FD808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E97D5FFD-A14F-4B90-8421-6B736D1F940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9ADE59C1-DA1E-4DAF-BF2D-24FA5114C3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AD3DECA8-79B6-4A98-B00B-E6CDEE5845CE}"/>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B1676A47-317E-400A-9F8F-89BC70A8A49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4493A4A1-3FB9-428F-A6C2-CD1A30FE25AA}"/>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CDDA59AD-46F4-44D6-AD34-A63E4E556D6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A29B091C-2A3B-47AB-BF50-367907CB23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77FC3C2A-BEEB-4C28-8344-C58ACD70CEF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E4BC8A8A-CE29-4CFF-9894-37C14C60822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5E75BB04-042A-4F24-B5EE-F4FF9B9B88F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7A23B812-10E2-4589-8580-13C4733C08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B95A380A-05DC-4714-ADE8-5E570343D08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2368A516-3F30-49AB-8EFE-DB4DE1EBAE1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825A3710-D717-4315-B9CA-EE2CF22E9D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966A669C-99D1-4DA3-ABC6-427547CB8D4B}"/>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7C58FFFB-CA0D-4B74-AC16-718343BE0F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388254BD-C808-46AE-87B8-53FEBA107FB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6F79BEDB-26BF-4B6B-AACB-8FED05EE878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5BDB0853-220F-4DA3-B7CA-264D9159D0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DB3EA153-136C-4DD9-BB22-824BA47755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C18F165C-16E7-4E1F-8CE1-DEDF3244A1D9}"/>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E3B040D9-0801-40C8-B677-9AF22F3CADF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8BFCE5D0-F654-441B-BCF9-8E983AE74B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B8B4B22B-8C76-489E-B8C2-44BAE7642C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EE060163-47F0-4371-9160-FB8E69D4A7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9385256E-3320-455C-B8E8-7F8EA10E424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C87CE95C-2AF7-4471-98C8-AC2D0E22FD4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35FDEDA1-5FCD-40D1-B529-03237738B2A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EDE19BE4-B9C3-49EC-AFAA-C9B1753C89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E33BA15F-E7CA-4DC9-AD85-C44B3AD458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88DE976C-3C3D-4DD5-BBF2-B14DF3A548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94DE10C9-2EC5-4C04-812B-3329F3DE5F9B}"/>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A6D1F5A-5FAE-481E-AC9D-44A8B86E71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B696A5EB-1E50-4027-8B58-A52A94E50D1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20953AB-C199-4F57-B6AF-F50CA66DDA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3ECC0EB-3D7C-4C9C-B1B4-C932494FC0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39FBDB6E-38FF-4DDF-B157-FE042173E4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FBBEB997-CD6F-456F-B00B-90E6A8B671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21EC79F-5B90-4AF9-BC92-0780132C7F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FDBCA98E-BDC7-457D-BDD6-8439AF2AB695}"/>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9FD84AE6-5121-44B4-8A84-5D32BBDD7A9A}"/>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C099B51-FD76-424E-9F72-96715ED1C2DF}"/>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8252CEED-347F-41D0-87B0-97AA821386CF}"/>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2DCD917B-5EC1-4AA7-90AD-666EC7515FD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1454351C-8DE2-46BF-9464-2B6630E4A869}"/>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C9E48ECA-5BA4-4E60-8C25-62CC0484E877}"/>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FBE36837-CD29-4259-B649-D49D83A16F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1E1AD490-81E6-49DC-A46F-EB619524F744}"/>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958FDDEF-100B-457D-BB31-EDA045BC65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8EB0C46E-3077-4469-8052-50F3EEF4E90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85E070BC-64CA-4909-A7D8-758EB898E7E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5ED8BCE6-9F83-4E2E-BD5E-AE7C02FD6E2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北海道石狩市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EC90864-C20B-422F-A62D-4029F40032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2DFEECA-9E99-4955-993C-8ACC8A7C17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96B6A05-50F4-47E6-9D3A-CCBEFB9957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15C89D2B-951C-4742-A916-92A850825F19}"/>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FD0DB86B-F8C2-427D-BA61-F7A8F930DE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2158B6F-74B6-4769-8226-3FA44D9E485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59,202
58,929
722.42
30,708,522
30,068,467
586,210
16,849,512
32,410,748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2D97706F-C24A-4EAC-90BD-EFFB42968C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B2AE41DA-A291-4964-9139-050791DA37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A1506EBE-3553-4A61-AAA6-4195E21DC6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3E24504C-FC30-4CE9-9FB5-045324CBEA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F71820E-5060-4693-B5FC-2B0EF46E09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9E883FCB-72A8-4952-8820-87B4A9FB902D}"/>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47B9ED81-4ECF-4147-8361-E90FFA317586}"/>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15E69D5D-8BE3-4E92-84C7-345675F9B55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5EF5F978-818D-44FB-9A95-0FFCA3A6B6C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BA25F36B-5C93-4562-9E38-58A89FD219E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2F36567-1AAC-4556-A2F2-0931B4F8BEE8}"/>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15DBC8E4-ED7C-4525-BDD1-750E111776F3}"/>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C510F95D-0641-4A37-A777-F1DAA096E7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ACE41E30-4F1E-4E9C-B184-84892CE0C75B}"/>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C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C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C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30708522</v>
      </c>
      <c r="BO4" s="409"/>
      <c r="BP4" s="409"/>
      <c r="BQ4" s="409"/>
      <c r="BR4" s="409"/>
      <c r="BS4" s="409"/>
      <c r="BT4" s="409"/>
      <c r="BU4" s="410"/>
      <c r="BV4" s="408">
        <v>28598436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30068467</v>
      </c>
      <c r="BO5" s="414"/>
      <c r="BP5" s="414"/>
      <c r="BQ5" s="414"/>
      <c r="BR5" s="414"/>
      <c r="BS5" s="414"/>
      <c r="BT5" s="414"/>
      <c r="BU5" s="415"/>
      <c r="BV5" s="413">
        <v>28067970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91.8</v>
      </c>
      <c r="CU5" s="384"/>
      <c r="CV5" s="384"/>
      <c r="CW5" s="384"/>
      <c r="CX5" s="384"/>
      <c r="CY5" s="384"/>
      <c r="CZ5" s="384"/>
      <c r="DA5" s="385"/>
      <c r="DB5" s="383">
        <v>90.6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640055</v>
      </c>
      <c r="BO6" s="414"/>
      <c r="BP6" s="414"/>
      <c r="BQ6" s="414"/>
      <c r="BR6" s="414"/>
      <c r="BS6" s="414"/>
      <c r="BT6" s="414"/>
      <c r="BU6" s="415"/>
      <c r="BV6" s="413">
        <v>530466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98.5</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53845</v>
      </c>
      <c r="BO7" s="414"/>
      <c r="BP7" s="414"/>
      <c r="BQ7" s="414"/>
      <c r="BR7" s="414"/>
      <c r="BS7" s="414"/>
      <c r="BT7" s="414"/>
      <c r="BU7" s="415"/>
      <c r="BV7" s="413">
        <v>25465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16849512</v>
      </c>
      <c r="CU7" s="414"/>
      <c r="CV7" s="414"/>
      <c r="CW7" s="414"/>
      <c r="CX7" s="414"/>
      <c r="CY7" s="414"/>
      <c r="CZ7" s="414"/>
      <c r="DA7" s="415"/>
      <c r="DB7" s="413">
        <v>16700074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586210</v>
      </c>
      <c r="BO8" s="414"/>
      <c r="BP8" s="414"/>
      <c r="BQ8" s="414"/>
      <c r="BR8" s="414"/>
      <c r="BS8" s="414"/>
      <c r="BT8" s="414"/>
      <c r="BU8" s="415"/>
      <c r="BV8" s="413">
        <v>505001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57436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81209</v>
      </c>
      <c r="BO9" s="414"/>
      <c r="BP9" s="414"/>
      <c r="BQ9" s="414"/>
      <c r="BR9" s="414"/>
      <c r="BS9" s="414"/>
      <c r="BT9" s="414"/>
      <c r="BU9" s="415"/>
      <c r="BV9" s="413">
        <v>87808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16.3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59449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100074</v>
      </c>
      <c r="BO10" s="414"/>
      <c r="BP10" s="414"/>
      <c r="BQ10" s="414"/>
      <c r="BR10" s="414"/>
      <c r="BS10" s="414"/>
      <c r="BT10" s="414"/>
      <c r="BU10" s="415"/>
      <c r="BV10" s="413">
        <v>100072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59202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v>80000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58929</v>
      </c>
      <c r="S13" s="515"/>
      <c r="T13" s="515"/>
      <c r="U13" s="515"/>
      <c r="V13" s="516"/>
      <c r="W13" s="502" t="s">
        <v>118</v>
      </c>
      <c r="X13" s="426"/>
      <c r="Y13" s="426"/>
      <c r="Z13" s="426"/>
      <c r="AA13" s="426"/>
      <c r="AB13" s="427"/>
      <c r="AC13" s="389">
        <v>1400</v>
      </c>
      <c r="AD13" s="390"/>
      <c r="AE13" s="390"/>
      <c r="AF13" s="390"/>
      <c r="AG13" s="391"/>
      <c r="AH13" s="389">
        <v>1463</v>
      </c>
      <c r="AI13" s="390"/>
      <c r="AJ13" s="390"/>
      <c r="AK13" s="390"/>
      <c r="AL13" s="392"/>
      <c r="AM13" s="482" t="s">
        <v>119</v>
      </c>
      <c r="AN13" s="387"/>
      <c r="AO13" s="387"/>
      <c r="AP13" s="387"/>
      <c r="AQ13" s="387"/>
      <c r="AR13" s="387"/>
      <c r="AS13" s="387"/>
      <c r="AT13" s="388"/>
      <c r="AU13" s="470" t="s">
        <v>101</v>
      </c>
      <c r="AV13" s="471"/>
      <c r="AW13" s="471"/>
      <c r="AX13" s="471"/>
      <c r="AY13" s="393" t="s">
        <v>120</v>
      </c>
      <c r="AZ13" s="394"/>
      <c r="BA13" s="394"/>
      <c r="BB13" s="394"/>
      <c r="BC13" s="394"/>
      <c r="BD13" s="394"/>
      <c r="BE13" s="394"/>
      <c r="BF13" s="394"/>
      <c r="BG13" s="394"/>
      <c r="BH13" s="394"/>
      <c r="BI13" s="394"/>
      <c r="BJ13" s="394"/>
      <c r="BK13" s="394"/>
      <c r="BL13" s="394"/>
      <c r="BM13" s="395"/>
      <c r="BN13" s="413">
        <v>181283</v>
      </c>
      <c r="BO13" s="414"/>
      <c r="BP13" s="414"/>
      <c r="BQ13" s="414"/>
      <c r="BR13" s="414"/>
      <c r="BS13" s="414"/>
      <c r="BT13" s="414"/>
      <c r="BU13" s="415"/>
      <c r="BV13" s="413">
        <v>107880</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7.8</v>
      </c>
      <c r="CU13" s="384"/>
      <c r="CV13" s="384"/>
      <c r="CW13" s="384"/>
      <c r="CX13" s="384"/>
      <c r="CY13" s="384"/>
      <c r="CZ13" s="384"/>
      <c r="DA13" s="385"/>
      <c r="DB13" s="383">
        <v>8.5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59362</v>
      </c>
      <c r="S14" s="515"/>
      <c r="T14" s="515"/>
      <c r="U14" s="515"/>
      <c r="V14" s="516"/>
      <c r="W14" s="517"/>
      <c r="X14" s="429"/>
      <c r="Y14" s="429"/>
      <c r="Z14" s="429"/>
      <c r="AA14" s="429"/>
      <c r="AB14" s="430"/>
      <c r="AC14" s="507">
        <v>5.4</v>
      </c>
      <c r="AD14" s="508"/>
      <c r="AE14" s="508"/>
      <c r="AF14" s="508"/>
      <c r="AG14" s="509"/>
      <c r="AH14" s="507">
        <v>5.2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82.6</v>
      </c>
      <c r="CU14" s="486"/>
      <c r="CV14" s="486"/>
      <c r="CW14" s="486"/>
      <c r="CX14" s="486"/>
      <c r="CY14" s="486"/>
      <c r="CZ14" s="486"/>
      <c r="DA14" s="487"/>
      <c r="DB14" s="518">
        <v>93.3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59218</v>
      </c>
      <c r="S15" s="515"/>
      <c r="T15" s="515"/>
      <c r="U15" s="515"/>
      <c r="V15" s="516"/>
      <c r="W15" s="502" t="s">
        <v>124</v>
      </c>
      <c r="X15" s="426"/>
      <c r="Y15" s="426"/>
      <c r="Z15" s="426"/>
      <c r="AA15" s="426"/>
      <c r="AB15" s="427"/>
      <c r="AC15" s="389">
        <v>6315</v>
      </c>
      <c r="AD15" s="390"/>
      <c r="AE15" s="390"/>
      <c r="AF15" s="390"/>
      <c r="AG15" s="391"/>
      <c r="AH15" s="389">
        <v>7105</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6700488</v>
      </c>
      <c r="BO15" s="409"/>
      <c r="BP15" s="409"/>
      <c r="BQ15" s="409"/>
      <c r="BR15" s="409"/>
      <c r="BS15" s="409"/>
      <c r="BT15" s="409"/>
      <c r="BU15" s="410"/>
      <c r="BV15" s="408">
        <v>6428744</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24.5</v>
      </c>
      <c r="AD16" s="508"/>
      <c r="AE16" s="508"/>
      <c r="AF16" s="508"/>
      <c r="AG16" s="509"/>
      <c r="AH16" s="507">
        <v>25.1</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13121648</v>
      </c>
      <c r="BO16" s="414"/>
      <c r="BP16" s="414"/>
      <c r="BQ16" s="414"/>
      <c r="BR16" s="414"/>
      <c r="BS16" s="414"/>
      <c r="BT16" s="414"/>
      <c r="BU16" s="415"/>
      <c r="BV16" s="413">
        <v>12515405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18044</v>
      </c>
      <c r="AD17" s="390"/>
      <c r="AE17" s="390"/>
      <c r="AF17" s="390"/>
      <c r="AG17" s="391"/>
      <c r="AH17" s="389">
        <v>19008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8507567</v>
      </c>
      <c r="BO17" s="414"/>
      <c r="BP17" s="414"/>
      <c r="BQ17" s="414"/>
      <c r="BR17" s="414"/>
      <c r="BS17" s="414"/>
      <c r="BT17" s="414"/>
      <c r="BU17" s="415"/>
      <c r="BV17" s="413">
        <v>8248578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722.42</v>
      </c>
      <c r="M18" s="478"/>
      <c r="N18" s="478"/>
      <c r="O18" s="478"/>
      <c r="P18" s="478"/>
      <c r="Q18" s="478"/>
      <c r="R18" s="479"/>
      <c r="S18" s="479"/>
      <c r="T18" s="479"/>
      <c r="U18" s="479"/>
      <c r="V18" s="480"/>
      <c r="W18" s="494"/>
      <c r="X18" s="495"/>
      <c r="Y18" s="495"/>
      <c r="Z18" s="495"/>
      <c r="AA18" s="495"/>
      <c r="AB18" s="503"/>
      <c r="AC18" s="377">
        <v>70</v>
      </c>
      <c r="AD18" s="378"/>
      <c r="AE18" s="378"/>
      <c r="AF18" s="378"/>
      <c r="AG18" s="481"/>
      <c r="AH18" s="377">
        <v>67.099999999999994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16010828</v>
      </c>
      <c r="BO18" s="414"/>
      <c r="BP18" s="414"/>
      <c r="BQ18" s="414"/>
      <c r="BR18" s="414"/>
      <c r="BS18" s="414"/>
      <c r="BT18" s="414"/>
      <c r="BU18" s="415"/>
      <c r="BV18" s="413">
        <v>15186521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80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19940329</v>
      </c>
      <c r="BO19" s="414"/>
      <c r="BP19" s="414"/>
      <c r="BQ19" s="414"/>
      <c r="BR19" s="414"/>
      <c r="BS19" s="414"/>
      <c r="BT19" s="414"/>
      <c r="BU19" s="415"/>
      <c r="BV19" s="413">
        <v>18804667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22632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32410748</v>
      </c>
      <c r="BO23" s="414"/>
      <c r="BP23" s="414"/>
      <c r="BQ23" s="414"/>
      <c r="BR23" s="414"/>
      <c r="BS23" s="414"/>
      <c r="BT23" s="414"/>
      <c r="BU23" s="415"/>
      <c r="BV23" s="413">
        <v>32837273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9200</v>
      </c>
      <c r="R24" s="390"/>
      <c r="S24" s="390"/>
      <c r="T24" s="390"/>
      <c r="U24" s="390"/>
      <c r="V24" s="391"/>
      <c r="W24" s="455"/>
      <c r="X24" s="446"/>
      <c r="Y24" s="447"/>
      <c r="Z24" s="386" t="s">
        <v>148</v>
      </c>
      <c r="AA24" s="387"/>
      <c r="AB24" s="387"/>
      <c r="AC24" s="387"/>
      <c r="AD24" s="387"/>
      <c r="AE24" s="387"/>
      <c r="AF24" s="387"/>
      <c r="AG24" s="388"/>
      <c r="AH24" s="389">
        <v>369</v>
      </c>
      <c r="AI24" s="390"/>
      <c r="AJ24" s="390"/>
      <c r="AK24" s="390"/>
      <c r="AL24" s="391"/>
      <c r="AM24" s="389">
        <v>1223235</v>
      </c>
      <c r="AN24" s="390"/>
      <c r="AO24" s="390"/>
      <c r="AP24" s="390"/>
      <c r="AQ24" s="390"/>
      <c r="AR24" s="391"/>
      <c r="AS24" s="389">
        <v>3315</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9189993</v>
      </c>
      <c r="BO24" s="414"/>
      <c r="BP24" s="414"/>
      <c r="BQ24" s="414"/>
      <c r="BR24" s="414"/>
      <c r="BS24" s="414"/>
      <c r="BT24" s="414"/>
      <c r="BU24" s="415"/>
      <c r="BV24" s="413">
        <v>10264973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7350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6898850</v>
      </c>
      <c r="BO25" s="409"/>
      <c r="BP25" s="409"/>
      <c r="BQ25" s="409"/>
      <c r="BR25" s="409"/>
      <c r="BS25" s="409"/>
      <c r="BT25" s="409"/>
      <c r="BU25" s="410"/>
      <c r="BV25" s="408">
        <v>5247040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6440</v>
      </c>
      <c r="R26" s="390"/>
      <c r="S26" s="390"/>
      <c r="T26" s="390"/>
      <c r="U26" s="390"/>
      <c r="V26" s="391"/>
      <c r="W26" s="455"/>
      <c r="X26" s="446"/>
      <c r="Y26" s="447"/>
      <c r="Z26" s="386" t="s">
        <v>155</v>
      </c>
      <c r="AA26" s="468"/>
      <c r="AB26" s="468"/>
      <c r="AC26" s="468"/>
      <c r="AD26" s="468"/>
      <c r="AE26" s="468"/>
      <c r="AF26" s="468"/>
      <c r="AG26" s="469"/>
      <c r="AH26" s="389">
        <v>2</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4390</v>
      </c>
      <c r="R27" s="390"/>
      <c r="S27" s="390"/>
      <c r="T27" s="390"/>
      <c r="U27" s="390"/>
      <c r="V27" s="391"/>
      <c r="W27" s="455"/>
      <c r="X27" s="446"/>
      <c r="Y27" s="447"/>
      <c r="Z27" s="386" t="s">
        <v>159</v>
      </c>
      <c r="AA27" s="387"/>
      <c r="AB27" s="387"/>
      <c r="AC27" s="387"/>
      <c r="AD27" s="387"/>
      <c r="AE27" s="387"/>
      <c r="AF27" s="387"/>
      <c r="AG27" s="388"/>
      <c r="AH27" s="389">
        <v>7</v>
      </c>
      <c r="AI27" s="390"/>
      <c r="AJ27" s="390"/>
      <c r="AK27" s="390"/>
      <c r="AL27" s="391"/>
      <c r="AM27" s="389">
        <v>27349</v>
      </c>
      <c r="AN27" s="390"/>
      <c r="AO27" s="390"/>
      <c r="AP27" s="390"/>
      <c r="AQ27" s="390"/>
      <c r="AR27" s="391"/>
      <c r="AS27" s="389">
        <v>3907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383988</v>
      </c>
      <c r="BO27" s="417"/>
      <c r="BP27" s="417"/>
      <c r="BQ27" s="417"/>
      <c r="BR27" s="417"/>
      <c r="BS27" s="417"/>
      <c r="BT27" s="417"/>
      <c r="BU27" s="418"/>
      <c r="BV27" s="416">
        <v>383962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3830</v>
      </c>
      <c r="R28" s="390"/>
      <c r="S28" s="390"/>
      <c r="T28" s="390"/>
      <c r="U28" s="390"/>
      <c r="V28" s="391"/>
      <c r="W28" s="455"/>
      <c r="X28" s="446"/>
      <c r="Y28" s="447"/>
      <c r="Z28" s="386" t="s">
        <v>162</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380274</v>
      </c>
      <c r="BO28" s="409"/>
      <c r="BP28" s="409"/>
      <c r="BQ28" s="409"/>
      <c r="BR28" s="409"/>
      <c r="BS28" s="409"/>
      <c r="BT28" s="409"/>
      <c r="BU28" s="410"/>
      <c r="BV28" s="408">
        <v>280200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22</v>
      </c>
      <c r="M29" s="390"/>
      <c r="N29" s="390"/>
      <c r="O29" s="390"/>
      <c r="P29" s="391"/>
      <c r="Q29" s="389">
        <v>3360</v>
      </c>
      <c r="R29" s="390"/>
      <c r="S29" s="390"/>
      <c r="T29" s="390"/>
      <c r="U29" s="390"/>
      <c r="V29" s="391"/>
      <c r="W29" s="456"/>
      <c r="X29" s="457"/>
      <c r="Y29" s="458"/>
      <c r="Z29" s="386" t="s">
        <v>166</v>
      </c>
      <c r="AA29" s="387"/>
      <c r="AB29" s="387"/>
      <c r="AC29" s="387"/>
      <c r="AD29" s="387"/>
      <c r="AE29" s="387"/>
      <c r="AF29" s="387"/>
      <c r="AG29" s="388"/>
      <c r="AH29" s="389">
        <v>376</v>
      </c>
      <c r="AI29" s="390"/>
      <c r="AJ29" s="390"/>
      <c r="AK29" s="390"/>
      <c r="AL29" s="391"/>
      <c r="AM29" s="389">
        <v>1250584</v>
      </c>
      <c r="AN29" s="390"/>
      <c r="AO29" s="390"/>
      <c r="AP29" s="390"/>
      <c r="AQ29" s="390"/>
      <c r="AR29" s="391"/>
      <c r="AS29" s="389">
        <v>3326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120046</v>
      </c>
      <c r="BO29" s="414"/>
      <c r="BP29" s="414"/>
      <c r="BQ29" s="414"/>
      <c r="BR29" s="414"/>
      <c r="BS29" s="414"/>
      <c r="BT29" s="414"/>
      <c r="BU29" s="415"/>
      <c r="BV29" s="413">
        <v>90023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2789056</v>
      </c>
      <c r="BO30" s="417"/>
      <c r="BP30" s="417"/>
      <c r="BQ30" s="417"/>
      <c r="BR30" s="417"/>
      <c r="BS30" s="417"/>
      <c r="BT30" s="417"/>
      <c r="BU30" s="418"/>
      <c r="BV30" s="416">
        <v>2856938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特定環境保全公共下水道事業特別会計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石狩湾新港管理組合（一般会計）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石狩市土地開発公社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国民健康保険診療所会計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IF('各会計、関係団体の財政状況及び健全化判断比率'!B34="","",'各会計、関係団体の財政状況及び健全化判断比率'!B34)</f>
        <v>公共下水道事業会計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IF('各会計、関係団体の財政状況及び健全化判断比率'!B36="","",'各会計、関係団体の財政状況及び健全化判断比率'!B36)</f>
        <v>個別排水処理施設整備事業特別会計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石狩湾新港管理組合（港湾整備事業特別会計）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石狩市公務サービス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石狩北部地区消防事務組合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石狩市体育協会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介護保険事業会計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石狩西部広域水道企業団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介護サービス事業会計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石狩教育研修センター組合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札幌広域圏組合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7931219</v>
      </c>
      <c r="S5" s="669"/>
      <c r="T5" s="669"/>
      <c r="U5" s="669"/>
      <c r="V5" s="669"/>
      <c r="W5" s="669"/>
      <c r="X5" s="669"/>
      <c r="Y5" s="716"/>
      <c r="Z5" s="729">
        <v>25.8</v>
      </c>
      <c r="AA5" s="729"/>
      <c r="AB5" s="729"/>
      <c r="AC5" s="729"/>
      <c r="AD5" s="730">
        <v>7354097</v>
      </c>
      <c r="AE5" s="730"/>
      <c r="AF5" s="730"/>
      <c r="AG5" s="730"/>
      <c r="AH5" s="730"/>
      <c r="AI5" s="730"/>
      <c r="AJ5" s="730"/>
      <c r="AK5" s="730"/>
      <c r="AL5" s="717">
        <v>45.3</v>
      </c>
      <c r="AM5" s="686"/>
      <c r="AN5" s="686"/>
      <c r="AO5" s="718"/>
      <c r="AP5" s="705" t="s">
        <v>205</v>
      </c>
      <c r="AQ5" s="706"/>
      <c r="AR5" s="706"/>
      <c r="AS5" s="706"/>
      <c r="AT5" s="706"/>
      <c r="AU5" s="706"/>
      <c r="AV5" s="706"/>
      <c r="AW5" s="706"/>
      <c r="AX5" s="706"/>
      <c r="AY5" s="706"/>
      <c r="AZ5" s="706"/>
      <c r="BA5" s="706"/>
      <c r="BB5" s="706"/>
      <c r="BC5" s="706"/>
      <c r="BD5" s="706"/>
      <c r="BE5" s="706"/>
      <c r="BF5" s="707"/>
      <c r="BG5" s="618">
        <v>7343198</v>
      </c>
      <c r="BH5" s="619"/>
      <c r="BI5" s="619"/>
      <c r="BJ5" s="619"/>
      <c r="BK5" s="619"/>
      <c r="BL5" s="619"/>
      <c r="BM5" s="619"/>
      <c r="BN5" s="620"/>
      <c r="BO5" s="671">
        <v>92.6</v>
      </c>
      <c r="BP5" s="671"/>
      <c r="BQ5" s="671"/>
      <c r="BR5" s="671"/>
      <c r="BS5" s="672">
        <v>121458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298840</v>
      </c>
      <c r="S6" s="619"/>
      <c r="T6" s="619"/>
      <c r="U6" s="619"/>
      <c r="V6" s="619"/>
      <c r="W6" s="619"/>
      <c r="X6" s="619"/>
      <c r="Y6" s="620"/>
      <c r="Z6" s="671">
        <v>1</v>
      </c>
      <c r="AA6" s="671"/>
      <c r="AB6" s="671"/>
      <c r="AC6" s="671"/>
      <c r="AD6" s="672">
        <v>298840</v>
      </c>
      <c r="AE6" s="672"/>
      <c r="AF6" s="672"/>
      <c r="AG6" s="672"/>
      <c r="AH6" s="672"/>
      <c r="AI6" s="672"/>
      <c r="AJ6" s="672"/>
      <c r="AK6" s="672"/>
      <c r="AL6" s="641">
        <v>1.8</v>
      </c>
      <c r="AM6" s="673"/>
      <c r="AN6" s="673"/>
      <c r="AO6" s="674"/>
      <c r="AP6" s="615" t="s">
        <v>210</v>
      </c>
      <c r="AQ6" s="616"/>
      <c r="AR6" s="616"/>
      <c r="AS6" s="616"/>
      <c r="AT6" s="616"/>
      <c r="AU6" s="616"/>
      <c r="AV6" s="616"/>
      <c r="AW6" s="616"/>
      <c r="AX6" s="616"/>
      <c r="AY6" s="616"/>
      <c r="AZ6" s="616"/>
      <c r="BA6" s="616"/>
      <c r="BB6" s="616"/>
      <c r="BC6" s="616"/>
      <c r="BD6" s="616"/>
      <c r="BE6" s="616"/>
      <c r="BF6" s="617"/>
      <c r="BG6" s="618">
        <v>7343198</v>
      </c>
      <c r="BH6" s="619"/>
      <c r="BI6" s="619"/>
      <c r="BJ6" s="619"/>
      <c r="BK6" s="619"/>
      <c r="BL6" s="619"/>
      <c r="BM6" s="619"/>
      <c r="BN6" s="620"/>
      <c r="BO6" s="671">
        <v>92.6</v>
      </c>
      <c r="BP6" s="671"/>
      <c r="BQ6" s="671"/>
      <c r="BR6" s="671"/>
      <c r="BS6" s="672">
        <v>121458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231327</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231327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8601</v>
      </c>
      <c r="S7" s="619"/>
      <c r="T7" s="619"/>
      <c r="U7" s="619"/>
      <c r="V7" s="619"/>
      <c r="W7" s="619"/>
      <c r="X7" s="619"/>
      <c r="Y7" s="620"/>
      <c r="Z7" s="671">
        <v>0</v>
      </c>
      <c r="AA7" s="671"/>
      <c r="AB7" s="671"/>
      <c r="AC7" s="671"/>
      <c r="AD7" s="672">
        <v>8601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2732255</v>
      </c>
      <c r="BH7" s="619"/>
      <c r="BI7" s="619"/>
      <c r="BJ7" s="619"/>
      <c r="BK7" s="619"/>
      <c r="BL7" s="619"/>
      <c r="BM7" s="619"/>
      <c r="BN7" s="620"/>
      <c r="BO7" s="671">
        <v>34.4</v>
      </c>
      <c r="BP7" s="671"/>
      <c r="BQ7" s="671"/>
      <c r="BR7" s="671"/>
      <c r="BS7" s="672">
        <v>121458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3725238</v>
      </c>
      <c r="CS7" s="619"/>
      <c r="CT7" s="619"/>
      <c r="CU7" s="619"/>
      <c r="CV7" s="619"/>
      <c r="CW7" s="619"/>
      <c r="CX7" s="619"/>
      <c r="CY7" s="620"/>
      <c r="CZ7" s="671">
        <v>12.4</v>
      </c>
      <c r="DA7" s="671"/>
      <c r="DB7" s="671"/>
      <c r="DC7" s="671"/>
      <c r="DD7" s="624">
        <v>204778</v>
      </c>
      <c r="DE7" s="619"/>
      <c r="DF7" s="619"/>
      <c r="DG7" s="619"/>
      <c r="DH7" s="619"/>
      <c r="DI7" s="619"/>
      <c r="DJ7" s="619"/>
      <c r="DK7" s="619"/>
      <c r="DL7" s="619"/>
      <c r="DM7" s="619"/>
      <c r="DN7" s="619"/>
      <c r="DO7" s="619"/>
      <c r="DP7" s="620"/>
      <c r="DQ7" s="624">
        <v>3273888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17212</v>
      </c>
      <c r="S8" s="619"/>
      <c r="T8" s="619"/>
      <c r="U8" s="619"/>
      <c r="V8" s="619"/>
      <c r="W8" s="619"/>
      <c r="X8" s="619"/>
      <c r="Y8" s="620"/>
      <c r="Z8" s="671">
        <v>0.1</v>
      </c>
      <c r="AA8" s="671"/>
      <c r="AB8" s="671"/>
      <c r="AC8" s="671"/>
      <c r="AD8" s="672">
        <v>17212</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91743</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9204857</v>
      </c>
      <c r="CS8" s="619"/>
      <c r="CT8" s="619"/>
      <c r="CU8" s="619"/>
      <c r="CV8" s="619"/>
      <c r="CW8" s="619"/>
      <c r="CX8" s="619"/>
      <c r="CY8" s="620"/>
      <c r="CZ8" s="671">
        <v>30.6</v>
      </c>
      <c r="DA8" s="671"/>
      <c r="DB8" s="671"/>
      <c r="DC8" s="671"/>
      <c r="DD8" s="624">
        <v>87254</v>
      </c>
      <c r="DE8" s="619"/>
      <c r="DF8" s="619"/>
      <c r="DG8" s="619"/>
      <c r="DH8" s="619"/>
      <c r="DI8" s="619"/>
      <c r="DJ8" s="619"/>
      <c r="DK8" s="619"/>
      <c r="DL8" s="619"/>
      <c r="DM8" s="619"/>
      <c r="DN8" s="619"/>
      <c r="DO8" s="619"/>
      <c r="DP8" s="620"/>
      <c r="DQ8" s="624">
        <v>4675984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14334</v>
      </c>
      <c r="S9" s="619"/>
      <c r="T9" s="619"/>
      <c r="U9" s="619"/>
      <c r="V9" s="619"/>
      <c r="W9" s="619"/>
      <c r="X9" s="619"/>
      <c r="Y9" s="620"/>
      <c r="Z9" s="671">
        <v>0</v>
      </c>
      <c r="AA9" s="671"/>
      <c r="AB9" s="671"/>
      <c r="AC9" s="671"/>
      <c r="AD9" s="672">
        <v>14334</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1958657</v>
      </c>
      <c r="BH9" s="619"/>
      <c r="BI9" s="619"/>
      <c r="BJ9" s="619"/>
      <c r="BK9" s="619"/>
      <c r="BL9" s="619"/>
      <c r="BM9" s="619"/>
      <c r="BN9" s="620"/>
      <c r="BO9" s="671">
        <v>24.7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2308297</v>
      </c>
      <c r="CS9" s="619"/>
      <c r="CT9" s="619"/>
      <c r="CU9" s="619"/>
      <c r="CV9" s="619"/>
      <c r="CW9" s="619"/>
      <c r="CX9" s="619"/>
      <c r="CY9" s="620"/>
      <c r="CZ9" s="671">
        <v>7.7</v>
      </c>
      <c r="DA9" s="671"/>
      <c r="DB9" s="671"/>
      <c r="DC9" s="671"/>
      <c r="DD9" s="624">
        <v>2315</v>
      </c>
      <c r="DE9" s="619"/>
      <c r="DF9" s="619"/>
      <c r="DG9" s="619"/>
      <c r="DH9" s="619"/>
      <c r="DI9" s="619"/>
      <c r="DJ9" s="619"/>
      <c r="DK9" s="619"/>
      <c r="DL9" s="619"/>
      <c r="DM9" s="619"/>
      <c r="DN9" s="619"/>
      <c r="DO9" s="619"/>
      <c r="DP9" s="620"/>
      <c r="DQ9" s="624">
        <v>1883698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1209541</v>
      </c>
      <c r="S10" s="619"/>
      <c r="T10" s="619"/>
      <c r="U10" s="619"/>
      <c r="V10" s="619"/>
      <c r="W10" s="619"/>
      <c r="X10" s="619"/>
      <c r="Y10" s="620"/>
      <c r="Z10" s="671">
        <v>3.9</v>
      </c>
      <c r="AA10" s="671"/>
      <c r="AB10" s="671"/>
      <c r="AC10" s="671"/>
      <c r="AD10" s="672">
        <v>1209541</v>
      </c>
      <c r="AE10" s="672"/>
      <c r="AF10" s="672"/>
      <c r="AG10" s="672"/>
      <c r="AH10" s="672"/>
      <c r="AI10" s="672"/>
      <c r="AJ10" s="672"/>
      <c r="AK10" s="672"/>
      <c r="AL10" s="641">
        <v>7.4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240166</v>
      </c>
      <c r="BH10" s="619"/>
      <c r="BI10" s="619"/>
      <c r="BJ10" s="619"/>
      <c r="BK10" s="619"/>
      <c r="BL10" s="619"/>
      <c r="BM10" s="619"/>
      <c r="BN10" s="620"/>
      <c r="BO10" s="671">
        <v>3</v>
      </c>
      <c r="BP10" s="671"/>
      <c r="BQ10" s="671"/>
      <c r="BR10" s="671"/>
      <c r="BS10" s="624">
        <v>41506</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59895</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57791</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55267</v>
      </c>
      <c r="S11" s="619"/>
      <c r="T11" s="619"/>
      <c r="U11" s="619"/>
      <c r="V11" s="619"/>
      <c r="W11" s="619"/>
      <c r="X11" s="619"/>
      <c r="Y11" s="620"/>
      <c r="Z11" s="671">
        <v>0.2</v>
      </c>
      <c r="AA11" s="671"/>
      <c r="AB11" s="671"/>
      <c r="AC11" s="671"/>
      <c r="AD11" s="672">
        <v>55267</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441689</v>
      </c>
      <c r="BH11" s="619"/>
      <c r="BI11" s="619"/>
      <c r="BJ11" s="619"/>
      <c r="BK11" s="619"/>
      <c r="BL11" s="619"/>
      <c r="BM11" s="619"/>
      <c r="BN11" s="620"/>
      <c r="BO11" s="671">
        <v>5.6</v>
      </c>
      <c r="BP11" s="671"/>
      <c r="BQ11" s="671"/>
      <c r="BR11" s="671"/>
      <c r="BS11" s="624">
        <v>79952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568060</v>
      </c>
      <c r="CS11" s="619"/>
      <c r="CT11" s="619"/>
      <c r="CU11" s="619"/>
      <c r="CV11" s="619"/>
      <c r="CW11" s="619"/>
      <c r="CX11" s="619"/>
      <c r="CY11" s="620"/>
      <c r="CZ11" s="671">
        <v>1.9</v>
      </c>
      <c r="DA11" s="671"/>
      <c r="DB11" s="671"/>
      <c r="DC11" s="671"/>
      <c r="DD11" s="624">
        <v>180469</v>
      </c>
      <c r="DE11" s="619"/>
      <c r="DF11" s="619"/>
      <c r="DG11" s="619"/>
      <c r="DH11" s="619"/>
      <c r="DI11" s="619"/>
      <c r="DJ11" s="619"/>
      <c r="DK11" s="619"/>
      <c r="DL11" s="619"/>
      <c r="DM11" s="619"/>
      <c r="DN11" s="619"/>
      <c r="DO11" s="619"/>
      <c r="DP11" s="620"/>
      <c r="DQ11" s="624">
        <v>384234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3537738</v>
      </c>
      <c r="BH12" s="619"/>
      <c r="BI12" s="619"/>
      <c r="BJ12" s="619"/>
      <c r="BK12" s="619"/>
      <c r="BL12" s="619"/>
      <c r="BM12" s="619"/>
      <c r="BN12" s="620"/>
      <c r="BO12" s="671">
        <v>44.6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459108</v>
      </c>
      <c r="CS12" s="619"/>
      <c r="CT12" s="619"/>
      <c r="CU12" s="619"/>
      <c r="CV12" s="619"/>
      <c r="CW12" s="619"/>
      <c r="CX12" s="619"/>
      <c r="CY12" s="620"/>
      <c r="CZ12" s="671">
        <v>1.5</v>
      </c>
      <c r="DA12" s="671"/>
      <c r="DB12" s="671"/>
      <c r="DC12" s="671"/>
      <c r="DD12" s="624" t="s">
        <v>108</v>
      </c>
      <c r="DE12" s="619"/>
      <c r="DF12" s="619"/>
      <c r="DG12" s="619"/>
      <c r="DH12" s="619"/>
      <c r="DI12" s="619"/>
      <c r="DJ12" s="619"/>
      <c r="DK12" s="619"/>
      <c r="DL12" s="619"/>
      <c r="DM12" s="619"/>
      <c r="DN12" s="619"/>
      <c r="DO12" s="619"/>
      <c r="DP12" s="620"/>
      <c r="DQ12" s="624">
        <v>371898</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43565</v>
      </c>
      <c r="S13" s="619"/>
      <c r="T13" s="619"/>
      <c r="U13" s="619"/>
      <c r="V13" s="619"/>
      <c r="W13" s="619"/>
      <c r="X13" s="619"/>
      <c r="Y13" s="620"/>
      <c r="Z13" s="671">
        <v>0.1</v>
      </c>
      <c r="AA13" s="671"/>
      <c r="AB13" s="671"/>
      <c r="AC13" s="671"/>
      <c r="AD13" s="672">
        <v>43565</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3504796</v>
      </c>
      <c r="BH13" s="619"/>
      <c r="BI13" s="619"/>
      <c r="BJ13" s="619"/>
      <c r="BK13" s="619"/>
      <c r="BL13" s="619"/>
      <c r="BM13" s="619"/>
      <c r="BN13" s="620"/>
      <c r="BO13" s="671">
        <v>44.2</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5535807</v>
      </c>
      <c r="CS13" s="619"/>
      <c r="CT13" s="619"/>
      <c r="CU13" s="619"/>
      <c r="CV13" s="619"/>
      <c r="CW13" s="619"/>
      <c r="CX13" s="619"/>
      <c r="CY13" s="620"/>
      <c r="CZ13" s="671">
        <v>18.399999999999999</v>
      </c>
      <c r="DA13" s="671"/>
      <c r="DB13" s="671"/>
      <c r="DC13" s="671"/>
      <c r="DD13" s="624">
        <v>633237</v>
      </c>
      <c r="DE13" s="619"/>
      <c r="DF13" s="619"/>
      <c r="DG13" s="619"/>
      <c r="DH13" s="619"/>
      <c r="DI13" s="619"/>
      <c r="DJ13" s="619"/>
      <c r="DK13" s="619"/>
      <c r="DL13" s="619"/>
      <c r="DM13" s="619"/>
      <c r="DN13" s="619"/>
      <c r="DO13" s="619"/>
      <c r="DP13" s="620"/>
      <c r="DQ13" s="624">
        <v>2246251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97115</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1269650</v>
      </c>
      <c r="CS14" s="619"/>
      <c r="CT14" s="619"/>
      <c r="CU14" s="619"/>
      <c r="CV14" s="619"/>
      <c r="CW14" s="619"/>
      <c r="CX14" s="619"/>
      <c r="CY14" s="620"/>
      <c r="CZ14" s="671">
        <v>4.2</v>
      </c>
      <c r="DA14" s="671"/>
      <c r="DB14" s="671"/>
      <c r="DC14" s="671"/>
      <c r="DD14" s="624">
        <v>85428</v>
      </c>
      <c r="DE14" s="619"/>
      <c r="DF14" s="619"/>
      <c r="DG14" s="619"/>
      <c r="DH14" s="619"/>
      <c r="DI14" s="619"/>
      <c r="DJ14" s="619"/>
      <c r="DK14" s="619"/>
      <c r="DL14" s="619"/>
      <c r="DM14" s="619"/>
      <c r="DN14" s="619"/>
      <c r="DO14" s="619"/>
      <c r="DP14" s="620"/>
      <c r="DQ14" s="624">
        <v>1134714</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36242</v>
      </c>
      <c r="S15" s="619"/>
      <c r="T15" s="619"/>
      <c r="U15" s="619"/>
      <c r="V15" s="619"/>
      <c r="W15" s="619"/>
      <c r="X15" s="619"/>
      <c r="Y15" s="620"/>
      <c r="Z15" s="671">
        <v>0.1</v>
      </c>
      <c r="AA15" s="671"/>
      <c r="AB15" s="671"/>
      <c r="AC15" s="671"/>
      <c r="AD15" s="672">
        <v>36242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661207</v>
      </c>
      <c r="BH15" s="619"/>
      <c r="BI15" s="619"/>
      <c r="BJ15" s="619"/>
      <c r="BK15" s="619"/>
      <c r="BL15" s="619"/>
      <c r="BM15" s="619"/>
      <c r="BN15" s="620"/>
      <c r="BO15" s="671">
        <v>8.3000000000000007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3657153</v>
      </c>
      <c r="CS15" s="619"/>
      <c r="CT15" s="619"/>
      <c r="CU15" s="619"/>
      <c r="CV15" s="619"/>
      <c r="CW15" s="619"/>
      <c r="CX15" s="619"/>
      <c r="CY15" s="620"/>
      <c r="CZ15" s="671">
        <v>12.2</v>
      </c>
      <c r="DA15" s="671"/>
      <c r="DB15" s="671"/>
      <c r="DC15" s="671"/>
      <c r="DD15" s="624">
        <v>1263865</v>
      </c>
      <c r="DE15" s="619"/>
      <c r="DF15" s="619"/>
      <c r="DG15" s="619"/>
      <c r="DH15" s="619"/>
      <c r="DI15" s="619"/>
      <c r="DJ15" s="619"/>
      <c r="DK15" s="619"/>
      <c r="DL15" s="619"/>
      <c r="DM15" s="619"/>
      <c r="DN15" s="619"/>
      <c r="DO15" s="619"/>
      <c r="DP15" s="620"/>
      <c r="DQ15" s="624">
        <v>2083720</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7882385</v>
      </c>
      <c r="S16" s="619"/>
      <c r="T16" s="619"/>
      <c r="U16" s="619"/>
      <c r="V16" s="619"/>
      <c r="W16" s="619"/>
      <c r="X16" s="619"/>
      <c r="Y16" s="620"/>
      <c r="Z16" s="671">
        <v>25.7</v>
      </c>
      <c r="AA16" s="671"/>
      <c r="AB16" s="671"/>
      <c r="AC16" s="671"/>
      <c r="AD16" s="672">
        <v>7153686</v>
      </c>
      <c r="AE16" s="672"/>
      <c r="AF16" s="672"/>
      <c r="AG16" s="672"/>
      <c r="AH16" s="672"/>
      <c r="AI16" s="672"/>
      <c r="AJ16" s="672"/>
      <c r="AK16" s="672"/>
      <c r="AL16" s="641">
        <v>44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2808</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2808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7153686</v>
      </c>
      <c r="S17" s="619"/>
      <c r="T17" s="619"/>
      <c r="U17" s="619"/>
      <c r="V17" s="619"/>
      <c r="W17" s="619"/>
      <c r="X17" s="619"/>
      <c r="Y17" s="620"/>
      <c r="Z17" s="671">
        <v>23.3</v>
      </c>
      <c r="AA17" s="671"/>
      <c r="AB17" s="671"/>
      <c r="AC17" s="671"/>
      <c r="AD17" s="672">
        <v>7153686</v>
      </c>
      <c r="AE17" s="672"/>
      <c r="AF17" s="672"/>
      <c r="AG17" s="672"/>
      <c r="AH17" s="672"/>
      <c r="AI17" s="672"/>
      <c r="AJ17" s="672"/>
      <c r="AK17" s="672"/>
      <c r="AL17" s="641">
        <v>44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314883</v>
      </c>
      <c r="BH17" s="619"/>
      <c r="BI17" s="619"/>
      <c r="BJ17" s="619"/>
      <c r="BK17" s="619"/>
      <c r="BL17" s="619"/>
      <c r="BM17" s="619"/>
      <c r="BN17" s="620"/>
      <c r="BO17" s="671">
        <v>4</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3046267</v>
      </c>
      <c r="CS17" s="619"/>
      <c r="CT17" s="619"/>
      <c r="CU17" s="619"/>
      <c r="CV17" s="619"/>
      <c r="CW17" s="619"/>
      <c r="CX17" s="619"/>
      <c r="CY17" s="620"/>
      <c r="CZ17" s="671">
        <v>10.1</v>
      </c>
      <c r="DA17" s="671"/>
      <c r="DB17" s="671"/>
      <c r="DC17" s="671"/>
      <c r="DD17" s="624" t="s">
        <v>108</v>
      </c>
      <c r="DE17" s="619"/>
      <c r="DF17" s="619"/>
      <c r="DG17" s="619"/>
      <c r="DH17" s="619"/>
      <c r="DI17" s="619"/>
      <c r="DJ17" s="619"/>
      <c r="DK17" s="619"/>
      <c r="DL17" s="619"/>
      <c r="DM17" s="619"/>
      <c r="DN17" s="619"/>
      <c r="DO17" s="619"/>
      <c r="DP17" s="620"/>
      <c r="DQ17" s="624">
        <v>2953961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728681</v>
      </c>
      <c r="S18" s="619"/>
      <c r="T18" s="619"/>
      <c r="U18" s="619"/>
      <c r="V18" s="619"/>
      <c r="W18" s="619"/>
      <c r="X18" s="619"/>
      <c r="Y18" s="620"/>
      <c r="Z18" s="671">
        <v>2.4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588021</v>
      </c>
      <c r="BH19" s="619"/>
      <c r="BI19" s="619"/>
      <c r="BJ19" s="619"/>
      <c r="BK19" s="619"/>
      <c r="BL19" s="619"/>
      <c r="BM19" s="619"/>
      <c r="BN19" s="620"/>
      <c r="BO19" s="671">
        <v>7.4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17497206</v>
      </c>
      <c r="S20" s="619"/>
      <c r="T20" s="619"/>
      <c r="U20" s="619"/>
      <c r="V20" s="619"/>
      <c r="W20" s="619"/>
      <c r="X20" s="619"/>
      <c r="Y20" s="620"/>
      <c r="Z20" s="671">
        <v>57</v>
      </c>
      <c r="AA20" s="671"/>
      <c r="AB20" s="671"/>
      <c r="AC20" s="671"/>
      <c r="AD20" s="672">
        <v>16191385</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588021</v>
      </c>
      <c r="BH20" s="619"/>
      <c r="BI20" s="619"/>
      <c r="BJ20" s="619"/>
      <c r="BK20" s="619"/>
      <c r="BL20" s="619"/>
      <c r="BM20" s="619"/>
      <c r="BN20" s="620"/>
      <c r="BO20" s="671">
        <v>7.4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30068467</v>
      </c>
      <c r="CS20" s="619"/>
      <c r="CT20" s="619"/>
      <c r="CU20" s="619"/>
      <c r="CV20" s="619"/>
      <c r="CW20" s="619"/>
      <c r="CX20" s="619"/>
      <c r="CY20" s="620"/>
      <c r="CZ20" s="671">
        <v>100</v>
      </c>
      <c r="DA20" s="671"/>
      <c r="DB20" s="671"/>
      <c r="DC20" s="671"/>
      <c r="DD20" s="624">
        <v>2457346</v>
      </c>
      <c r="DE20" s="619"/>
      <c r="DF20" s="619"/>
      <c r="DG20" s="619"/>
      <c r="DH20" s="619"/>
      <c r="DI20" s="619"/>
      <c r="DJ20" s="619"/>
      <c r="DK20" s="619"/>
      <c r="DL20" s="619"/>
      <c r="DM20" s="619"/>
      <c r="DN20" s="619"/>
      <c r="DO20" s="619"/>
      <c r="DP20" s="620"/>
      <c r="DQ20" s="624">
        <v>19300274</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10484</v>
      </c>
      <c r="S21" s="619"/>
      <c r="T21" s="619"/>
      <c r="U21" s="619"/>
      <c r="V21" s="619"/>
      <c r="W21" s="619"/>
      <c r="X21" s="619"/>
      <c r="Y21" s="620"/>
      <c r="Z21" s="671">
        <v>0</v>
      </c>
      <c r="AA21" s="671"/>
      <c r="AB21" s="671"/>
      <c r="AC21" s="671"/>
      <c r="AD21" s="672">
        <v>10484</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10899</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225345</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137335</v>
      </c>
      <c r="S23" s="619"/>
      <c r="T23" s="619"/>
      <c r="U23" s="619"/>
      <c r="V23" s="619"/>
      <c r="W23" s="619"/>
      <c r="X23" s="619"/>
      <c r="Y23" s="620"/>
      <c r="Z23" s="671">
        <v>0.4</v>
      </c>
      <c r="AA23" s="671"/>
      <c r="AB23" s="671"/>
      <c r="AC23" s="671"/>
      <c r="AD23" s="672">
        <v>33009</v>
      </c>
      <c r="AE23" s="672"/>
      <c r="AF23" s="672"/>
      <c r="AG23" s="672"/>
      <c r="AH23" s="672"/>
      <c r="AI23" s="672"/>
      <c r="AJ23" s="672"/>
      <c r="AK23" s="672"/>
      <c r="AL23" s="641">
        <v>0.2</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577122</v>
      </c>
      <c r="BH23" s="619"/>
      <c r="BI23" s="619"/>
      <c r="BJ23" s="619"/>
      <c r="BK23" s="619"/>
      <c r="BL23" s="619"/>
      <c r="BM23" s="619"/>
      <c r="BN23" s="620"/>
      <c r="BO23" s="671">
        <v>7.3</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263681</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12501889</v>
      </c>
      <c r="CS24" s="669"/>
      <c r="CT24" s="669"/>
      <c r="CU24" s="669"/>
      <c r="CV24" s="669"/>
      <c r="CW24" s="669"/>
      <c r="CX24" s="669"/>
      <c r="CY24" s="716"/>
      <c r="CZ24" s="720">
        <v>41.6</v>
      </c>
      <c r="DA24" s="721"/>
      <c r="DB24" s="721"/>
      <c r="DC24" s="722"/>
      <c r="DD24" s="715">
        <v>8119920</v>
      </c>
      <c r="DE24" s="669"/>
      <c r="DF24" s="669"/>
      <c r="DG24" s="669"/>
      <c r="DH24" s="669"/>
      <c r="DI24" s="669"/>
      <c r="DJ24" s="669"/>
      <c r="DK24" s="716"/>
      <c r="DL24" s="715">
        <v>8095366</v>
      </c>
      <c r="DM24" s="669"/>
      <c r="DN24" s="669"/>
      <c r="DO24" s="669"/>
      <c r="DP24" s="669"/>
      <c r="DQ24" s="669"/>
      <c r="DR24" s="669"/>
      <c r="DS24" s="669"/>
      <c r="DT24" s="669"/>
      <c r="DU24" s="669"/>
      <c r="DV24" s="716"/>
      <c r="DW24" s="717">
        <v>46.4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4002606</v>
      </c>
      <c r="S25" s="619"/>
      <c r="T25" s="619"/>
      <c r="U25" s="619"/>
      <c r="V25" s="619"/>
      <c r="W25" s="619"/>
      <c r="X25" s="619"/>
      <c r="Y25" s="620"/>
      <c r="Z25" s="671">
        <v>13</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3857654</v>
      </c>
      <c r="CS25" s="637"/>
      <c r="CT25" s="637"/>
      <c r="CU25" s="637"/>
      <c r="CV25" s="637"/>
      <c r="CW25" s="637"/>
      <c r="CX25" s="637"/>
      <c r="CY25" s="638"/>
      <c r="CZ25" s="621">
        <v>12.8</v>
      </c>
      <c r="DA25" s="639"/>
      <c r="DB25" s="639"/>
      <c r="DC25" s="640"/>
      <c r="DD25" s="624">
        <v>3555283</v>
      </c>
      <c r="DE25" s="637"/>
      <c r="DF25" s="637"/>
      <c r="DG25" s="637"/>
      <c r="DH25" s="637"/>
      <c r="DI25" s="637"/>
      <c r="DJ25" s="637"/>
      <c r="DK25" s="638"/>
      <c r="DL25" s="624">
        <v>3530729</v>
      </c>
      <c r="DM25" s="637"/>
      <c r="DN25" s="637"/>
      <c r="DO25" s="637"/>
      <c r="DP25" s="637"/>
      <c r="DQ25" s="637"/>
      <c r="DR25" s="637"/>
      <c r="DS25" s="637"/>
      <c r="DT25" s="637"/>
      <c r="DU25" s="637"/>
      <c r="DV25" s="638"/>
      <c r="DW25" s="641">
        <v>20.2</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v>3744</v>
      </c>
      <c r="S26" s="619"/>
      <c r="T26" s="619"/>
      <c r="U26" s="619"/>
      <c r="V26" s="619"/>
      <c r="W26" s="619"/>
      <c r="X26" s="619"/>
      <c r="Y26" s="620"/>
      <c r="Z26" s="671">
        <v>0</v>
      </c>
      <c r="AA26" s="671"/>
      <c r="AB26" s="671"/>
      <c r="AC26" s="671"/>
      <c r="AD26" s="672">
        <v>3744</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2473801</v>
      </c>
      <c r="CS26" s="619"/>
      <c r="CT26" s="619"/>
      <c r="CU26" s="619"/>
      <c r="CV26" s="619"/>
      <c r="CW26" s="619"/>
      <c r="CX26" s="619"/>
      <c r="CY26" s="620"/>
      <c r="CZ26" s="621">
        <v>8.1999999999999993</v>
      </c>
      <c r="DA26" s="639"/>
      <c r="DB26" s="639"/>
      <c r="DC26" s="640"/>
      <c r="DD26" s="624">
        <v>2473801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1760333</v>
      </c>
      <c r="S27" s="619"/>
      <c r="T27" s="619"/>
      <c r="U27" s="619"/>
      <c r="V27" s="619"/>
      <c r="W27" s="619"/>
      <c r="X27" s="619"/>
      <c r="Y27" s="620"/>
      <c r="Z27" s="671">
        <v>5.7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7931219</v>
      </c>
      <c r="BH27" s="619"/>
      <c r="BI27" s="619"/>
      <c r="BJ27" s="619"/>
      <c r="BK27" s="619"/>
      <c r="BL27" s="619"/>
      <c r="BM27" s="619"/>
      <c r="BN27" s="620"/>
      <c r="BO27" s="671">
        <v>100</v>
      </c>
      <c r="BP27" s="671"/>
      <c r="BQ27" s="671"/>
      <c r="BR27" s="671"/>
      <c r="BS27" s="624">
        <v>121458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5598014</v>
      </c>
      <c r="CS27" s="637"/>
      <c r="CT27" s="637"/>
      <c r="CU27" s="637"/>
      <c r="CV27" s="637"/>
      <c r="CW27" s="637"/>
      <c r="CX27" s="637"/>
      <c r="CY27" s="638"/>
      <c r="CZ27" s="621">
        <v>18.600000000000001</v>
      </c>
      <c r="DA27" s="639"/>
      <c r="DB27" s="639"/>
      <c r="DC27" s="640"/>
      <c r="DD27" s="624">
        <v>1610722</v>
      </c>
      <c r="DE27" s="637"/>
      <c r="DF27" s="637"/>
      <c r="DG27" s="637"/>
      <c r="DH27" s="637"/>
      <c r="DI27" s="637"/>
      <c r="DJ27" s="637"/>
      <c r="DK27" s="638"/>
      <c r="DL27" s="624">
        <v>1610722</v>
      </c>
      <c r="DM27" s="637"/>
      <c r="DN27" s="637"/>
      <c r="DO27" s="637"/>
      <c r="DP27" s="637"/>
      <c r="DQ27" s="637"/>
      <c r="DR27" s="637"/>
      <c r="DS27" s="637"/>
      <c r="DT27" s="637"/>
      <c r="DU27" s="637"/>
      <c r="DV27" s="638"/>
      <c r="DW27" s="641">
        <v>9.1999999999999993</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31867</v>
      </c>
      <c r="S28" s="619"/>
      <c r="T28" s="619"/>
      <c r="U28" s="619"/>
      <c r="V28" s="619"/>
      <c r="W28" s="619"/>
      <c r="X28" s="619"/>
      <c r="Y28" s="620"/>
      <c r="Z28" s="671">
        <v>0.1</v>
      </c>
      <c r="AA28" s="671"/>
      <c r="AB28" s="671"/>
      <c r="AC28" s="671"/>
      <c r="AD28" s="672">
        <v>2848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3046221</v>
      </c>
      <c r="CS28" s="619"/>
      <c r="CT28" s="619"/>
      <c r="CU28" s="619"/>
      <c r="CV28" s="619"/>
      <c r="CW28" s="619"/>
      <c r="CX28" s="619"/>
      <c r="CY28" s="620"/>
      <c r="CZ28" s="621">
        <v>10.1</v>
      </c>
      <c r="DA28" s="639"/>
      <c r="DB28" s="639"/>
      <c r="DC28" s="640"/>
      <c r="DD28" s="624">
        <v>2953915</v>
      </c>
      <c r="DE28" s="619"/>
      <c r="DF28" s="619"/>
      <c r="DG28" s="619"/>
      <c r="DH28" s="619"/>
      <c r="DI28" s="619"/>
      <c r="DJ28" s="619"/>
      <c r="DK28" s="620"/>
      <c r="DL28" s="624">
        <v>2953915</v>
      </c>
      <c r="DM28" s="619"/>
      <c r="DN28" s="619"/>
      <c r="DO28" s="619"/>
      <c r="DP28" s="619"/>
      <c r="DQ28" s="619"/>
      <c r="DR28" s="619"/>
      <c r="DS28" s="619"/>
      <c r="DT28" s="619"/>
      <c r="DU28" s="619"/>
      <c r="DV28" s="620"/>
      <c r="DW28" s="641">
        <v>16.899999999999999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1716</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3045585</v>
      </c>
      <c r="CS29" s="637"/>
      <c r="CT29" s="637"/>
      <c r="CU29" s="637"/>
      <c r="CV29" s="637"/>
      <c r="CW29" s="637"/>
      <c r="CX29" s="637"/>
      <c r="CY29" s="638"/>
      <c r="CZ29" s="621">
        <v>10.1</v>
      </c>
      <c r="DA29" s="639"/>
      <c r="DB29" s="639"/>
      <c r="DC29" s="640"/>
      <c r="DD29" s="624">
        <v>2953279</v>
      </c>
      <c r="DE29" s="637"/>
      <c r="DF29" s="637"/>
      <c r="DG29" s="637"/>
      <c r="DH29" s="637"/>
      <c r="DI29" s="637"/>
      <c r="DJ29" s="637"/>
      <c r="DK29" s="638"/>
      <c r="DL29" s="624">
        <v>2953279</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79107</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92</v>
      </c>
      <c r="BN30" s="685"/>
      <c r="BO30" s="685"/>
      <c r="BP30" s="685"/>
      <c r="BQ30" s="687"/>
      <c r="BR30" s="684">
        <v>98.5</v>
      </c>
      <c r="BS30" s="685"/>
      <c r="BT30" s="685"/>
      <c r="BU30" s="685"/>
      <c r="BV30" s="685"/>
      <c r="BW30" s="685"/>
      <c r="BX30" s="686">
        <v>91.4</v>
      </c>
      <c r="BY30" s="685"/>
      <c r="BZ30" s="685"/>
      <c r="CA30" s="685"/>
      <c r="CB30" s="687"/>
      <c r="CD30" s="690"/>
      <c r="CE30" s="691"/>
      <c r="CF30" s="655" t="s">
        <v>289</v>
      </c>
      <c r="CG30" s="652"/>
      <c r="CH30" s="652"/>
      <c r="CI30" s="652"/>
      <c r="CJ30" s="652"/>
      <c r="CK30" s="652"/>
      <c r="CL30" s="652"/>
      <c r="CM30" s="652"/>
      <c r="CN30" s="652"/>
      <c r="CO30" s="652"/>
      <c r="CP30" s="652"/>
      <c r="CQ30" s="653"/>
      <c r="CR30" s="618">
        <v>2765775</v>
      </c>
      <c r="CS30" s="619"/>
      <c r="CT30" s="619"/>
      <c r="CU30" s="619"/>
      <c r="CV30" s="619"/>
      <c r="CW30" s="619"/>
      <c r="CX30" s="619"/>
      <c r="CY30" s="620"/>
      <c r="CZ30" s="621">
        <v>9.1999999999999993</v>
      </c>
      <c r="DA30" s="639"/>
      <c r="DB30" s="639"/>
      <c r="DC30" s="640"/>
      <c r="DD30" s="624">
        <v>2673469</v>
      </c>
      <c r="DE30" s="619"/>
      <c r="DF30" s="619"/>
      <c r="DG30" s="619"/>
      <c r="DH30" s="619"/>
      <c r="DI30" s="619"/>
      <c r="DJ30" s="619"/>
      <c r="DK30" s="620"/>
      <c r="DL30" s="624">
        <v>2673469</v>
      </c>
      <c r="DM30" s="619"/>
      <c r="DN30" s="619"/>
      <c r="DO30" s="619"/>
      <c r="DP30" s="619"/>
      <c r="DQ30" s="619"/>
      <c r="DR30" s="619"/>
      <c r="DS30" s="619"/>
      <c r="DT30" s="619"/>
      <c r="DU30" s="619"/>
      <c r="DV30" s="620"/>
      <c r="DW30" s="641">
        <v>15.3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530466</v>
      </c>
      <c r="S31" s="619"/>
      <c r="T31" s="619"/>
      <c r="U31" s="619"/>
      <c r="V31" s="619"/>
      <c r="W31" s="619"/>
      <c r="X31" s="619"/>
      <c r="Y31" s="620"/>
      <c r="Z31" s="671">
        <v>1.7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91.4</v>
      </c>
      <c r="BN31" s="683"/>
      <c r="BO31" s="683"/>
      <c r="BP31" s="683"/>
      <c r="BQ31" s="647"/>
      <c r="BR31" s="682">
        <v>98.2</v>
      </c>
      <c r="BS31" s="637"/>
      <c r="BT31" s="637"/>
      <c r="BU31" s="637"/>
      <c r="BV31" s="637"/>
      <c r="BW31" s="637"/>
      <c r="BX31" s="673">
        <v>91.2</v>
      </c>
      <c r="BY31" s="683"/>
      <c r="BZ31" s="683"/>
      <c r="CA31" s="683"/>
      <c r="CB31" s="647"/>
      <c r="CD31" s="690"/>
      <c r="CE31" s="691"/>
      <c r="CF31" s="655" t="s">
        <v>293</v>
      </c>
      <c r="CG31" s="652"/>
      <c r="CH31" s="652"/>
      <c r="CI31" s="652"/>
      <c r="CJ31" s="652"/>
      <c r="CK31" s="652"/>
      <c r="CL31" s="652"/>
      <c r="CM31" s="652"/>
      <c r="CN31" s="652"/>
      <c r="CO31" s="652"/>
      <c r="CP31" s="652"/>
      <c r="CQ31" s="653"/>
      <c r="CR31" s="618">
        <v>279810</v>
      </c>
      <c r="CS31" s="637"/>
      <c r="CT31" s="637"/>
      <c r="CU31" s="637"/>
      <c r="CV31" s="637"/>
      <c r="CW31" s="637"/>
      <c r="CX31" s="637"/>
      <c r="CY31" s="638"/>
      <c r="CZ31" s="621">
        <v>0.9</v>
      </c>
      <c r="DA31" s="639"/>
      <c r="DB31" s="639"/>
      <c r="DC31" s="640"/>
      <c r="DD31" s="624">
        <v>279810</v>
      </c>
      <c r="DE31" s="637"/>
      <c r="DF31" s="637"/>
      <c r="DG31" s="637"/>
      <c r="DH31" s="637"/>
      <c r="DI31" s="637"/>
      <c r="DJ31" s="637"/>
      <c r="DK31" s="638"/>
      <c r="DL31" s="624">
        <v>279810</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3825382</v>
      </c>
      <c r="S32" s="619"/>
      <c r="T32" s="619"/>
      <c r="U32" s="619"/>
      <c r="V32" s="619"/>
      <c r="W32" s="619"/>
      <c r="X32" s="619"/>
      <c r="Y32" s="620"/>
      <c r="Z32" s="671">
        <v>12.5</v>
      </c>
      <c r="AA32" s="671"/>
      <c r="AB32" s="671"/>
      <c r="AC32" s="671"/>
      <c r="AD32" s="672">
        <v>6561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90.7</v>
      </c>
      <c r="BN32" s="603"/>
      <c r="BO32" s="603"/>
      <c r="BP32" s="603"/>
      <c r="BQ32" s="660"/>
      <c r="BR32" s="681">
        <v>98.5</v>
      </c>
      <c r="BS32" s="603"/>
      <c r="BT32" s="603"/>
      <c r="BU32" s="603"/>
      <c r="BV32" s="603"/>
      <c r="BW32" s="603"/>
      <c r="BX32" s="666">
        <v>90.3</v>
      </c>
      <c r="BY32" s="603"/>
      <c r="BZ32" s="603"/>
      <c r="CA32" s="603"/>
      <c r="CB32" s="660"/>
      <c r="CD32" s="692"/>
      <c r="CE32" s="693"/>
      <c r="CF32" s="655" t="s">
        <v>296</v>
      </c>
      <c r="CG32" s="652"/>
      <c r="CH32" s="652"/>
      <c r="CI32" s="652"/>
      <c r="CJ32" s="652"/>
      <c r="CK32" s="652"/>
      <c r="CL32" s="652"/>
      <c r="CM32" s="652"/>
      <c r="CN32" s="652"/>
      <c r="CO32" s="652"/>
      <c r="CP32" s="652"/>
      <c r="CQ32" s="653"/>
      <c r="CR32" s="618">
        <v>636</v>
      </c>
      <c r="CS32" s="619"/>
      <c r="CT32" s="619"/>
      <c r="CU32" s="619"/>
      <c r="CV32" s="619"/>
      <c r="CW32" s="619"/>
      <c r="CX32" s="619"/>
      <c r="CY32" s="620"/>
      <c r="CZ32" s="621">
        <v>0</v>
      </c>
      <c r="DA32" s="639"/>
      <c r="DB32" s="639"/>
      <c r="DC32" s="640"/>
      <c r="DD32" s="624">
        <v>636</v>
      </c>
      <c r="DE32" s="619"/>
      <c r="DF32" s="619"/>
      <c r="DG32" s="619"/>
      <c r="DH32" s="619"/>
      <c r="DI32" s="619"/>
      <c r="DJ32" s="619"/>
      <c r="DK32" s="620"/>
      <c r="DL32" s="624">
        <v>636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2339250</v>
      </c>
      <c r="S33" s="619"/>
      <c r="T33" s="619"/>
      <c r="U33" s="619"/>
      <c r="V33" s="619"/>
      <c r="W33" s="619"/>
      <c r="X33" s="619"/>
      <c r="Y33" s="620"/>
      <c r="Z33" s="671">
        <v>7.6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15106424</v>
      </c>
      <c r="CS33" s="637"/>
      <c r="CT33" s="637"/>
      <c r="CU33" s="637"/>
      <c r="CV33" s="637"/>
      <c r="CW33" s="637"/>
      <c r="CX33" s="637"/>
      <c r="CY33" s="638"/>
      <c r="CZ33" s="621">
        <v>50.2</v>
      </c>
      <c r="DA33" s="639"/>
      <c r="DB33" s="639"/>
      <c r="DC33" s="640"/>
      <c r="DD33" s="624">
        <v>10597360</v>
      </c>
      <c r="DE33" s="637"/>
      <c r="DF33" s="637"/>
      <c r="DG33" s="637"/>
      <c r="DH33" s="637"/>
      <c r="DI33" s="637"/>
      <c r="DJ33" s="637"/>
      <c r="DK33" s="638"/>
      <c r="DL33" s="624">
        <v>7915462</v>
      </c>
      <c r="DM33" s="637"/>
      <c r="DN33" s="637"/>
      <c r="DO33" s="637"/>
      <c r="DP33" s="637"/>
      <c r="DQ33" s="637"/>
      <c r="DR33" s="637"/>
      <c r="DS33" s="637"/>
      <c r="DT33" s="637"/>
      <c r="DU33" s="637"/>
      <c r="DV33" s="638"/>
      <c r="DW33" s="641">
        <v>45.4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3829770</v>
      </c>
      <c r="CS34" s="619"/>
      <c r="CT34" s="619"/>
      <c r="CU34" s="619"/>
      <c r="CV34" s="619"/>
      <c r="CW34" s="619"/>
      <c r="CX34" s="619"/>
      <c r="CY34" s="620"/>
      <c r="CZ34" s="621">
        <v>12.7</v>
      </c>
      <c r="DA34" s="639"/>
      <c r="DB34" s="639"/>
      <c r="DC34" s="640"/>
      <c r="DD34" s="624">
        <v>2842045</v>
      </c>
      <c r="DE34" s="619"/>
      <c r="DF34" s="619"/>
      <c r="DG34" s="619"/>
      <c r="DH34" s="619"/>
      <c r="DI34" s="619"/>
      <c r="DJ34" s="619"/>
      <c r="DK34" s="620"/>
      <c r="DL34" s="624">
        <v>2611998</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1188000</v>
      </c>
      <c r="S35" s="619"/>
      <c r="T35" s="619"/>
      <c r="U35" s="619"/>
      <c r="V35" s="619"/>
      <c r="W35" s="619"/>
      <c r="X35" s="619"/>
      <c r="Y35" s="620"/>
      <c r="Z35" s="671">
        <v>3.9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3767383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-659168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1194126</v>
      </c>
      <c r="CS35" s="637"/>
      <c r="CT35" s="637"/>
      <c r="CU35" s="637"/>
      <c r="CV35" s="637"/>
      <c r="CW35" s="637"/>
      <c r="CX35" s="637"/>
      <c r="CY35" s="638"/>
      <c r="CZ35" s="621">
        <v>4</v>
      </c>
      <c r="DA35" s="639"/>
      <c r="DB35" s="639"/>
      <c r="DC35" s="640"/>
      <c r="DD35" s="624">
        <v>1035938</v>
      </c>
      <c r="DE35" s="637"/>
      <c r="DF35" s="637"/>
      <c r="DG35" s="637"/>
      <c r="DH35" s="637"/>
      <c r="DI35" s="637"/>
      <c r="DJ35" s="637"/>
      <c r="DK35" s="638"/>
      <c r="DL35" s="624">
        <v>1023094</v>
      </c>
      <c r="DM35" s="637"/>
      <c r="DN35" s="637"/>
      <c r="DO35" s="637"/>
      <c r="DP35" s="637"/>
      <c r="DQ35" s="637"/>
      <c r="DR35" s="637"/>
      <c r="DS35" s="637"/>
      <c r="DT35" s="637"/>
      <c r="DU35" s="637"/>
      <c r="DV35" s="638"/>
      <c r="DW35" s="641">
        <v>5.9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30708522</v>
      </c>
      <c r="S36" s="659"/>
      <c r="T36" s="659"/>
      <c r="U36" s="659"/>
      <c r="V36" s="659"/>
      <c r="W36" s="659"/>
      <c r="X36" s="659"/>
      <c r="Y36" s="662"/>
      <c r="Z36" s="663">
        <v>100</v>
      </c>
      <c r="AA36" s="663"/>
      <c r="AB36" s="663"/>
      <c r="AC36" s="663"/>
      <c r="AD36" s="664">
        <v>16248031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648542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-1171224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4298019</v>
      </c>
      <c r="CS36" s="619"/>
      <c r="CT36" s="619"/>
      <c r="CU36" s="619"/>
      <c r="CV36" s="619"/>
      <c r="CW36" s="619"/>
      <c r="CX36" s="619"/>
      <c r="CY36" s="620"/>
      <c r="CZ36" s="621">
        <v>14.3</v>
      </c>
      <c r="DA36" s="639"/>
      <c r="DB36" s="639"/>
      <c r="DC36" s="640"/>
      <c r="DD36" s="624">
        <v>4041602</v>
      </c>
      <c r="DE36" s="619"/>
      <c r="DF36" s="619"/>
      <c r="DG36" s="619"/>
      <c r="DH36" s="619"/>
      <c r="DI36" s="619"/>
      <c r="DJ36" s="619"/>
      <c r="DK36" s="620"/>
      <c r="DL36" s="624">
        <v>2345698</v>
      </c>
      <c r="DM36" s="619"/>
      <c r="DN36" s="619"/>
      <c r="DO36" s="619"/>
      <c r="DP36" s="619"/>
      <c r="DQ36" s="619"/>
      <c r="DR36" s="619"/>
      <c r="DS36" s="619"/>
      <c r="DT36" s="619"/>
      <c r="DU36" s="619"/>
      <c r="DV36" s="620"/>
      <c r="DW36" s="641">
        <v>13.5</v>
      </c>
      <c r="DX36" s="642"/>
      <c r="DY36" s="642"/>
      <c r="DZ36" s="642"/>
      <c r="EA36" s="642"/>
      <c r="EB36" s="642"/>
      <c r="EC36" s="643"/>
    </row>
    <row r="37" spans="2:133" ht="11.25" customHeight="1">
      <c r="AQ37" s="644" t="s">
        <v>311</v>
      </c>
      <c r="AR37" s="645"/>
      <c r="AS37" s="645"/>
      <c r="AT37" s="645"/>
      <c r="AU37" s="645"/>
      <c r="AV37" s="645"/>
      <c r="AW37" s="645"/>
      <c r="AX37" s="645"/>
      <c r="AY37" s="646"/>
      <c r="AZ37" s="618">
        <v>461630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9535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1471400</v>
      </c>
      <c r="CS37" s="637"/>
      <c r="CT37" s="637"/>
      <c r="CU37" s="637"/>
      <c r="CV37" s="637"/>
      <c r="CW37" s="637"/>
      <c r="CX37" s="637"/>
      <c r="CY37" s="638"/>
      <c r="CZ37" s="621">
        <v>4.9000000000000004</v>
      </c>
      <c r="DA37" s="639"/>
      <c r="DB37" s="639"/>
      <c r="DC37" s="640"/>
      <c r="DD37" s="624">
        <v>1425170</v>
      </c>
      <c r="DE37" s="637"/>
      <c r="DF37" s="637"/>
      <c r="DG37" s="637"/>
      <c r="DH37" s="637"/>
      <c r="DI37" s="637"/>
      <c r="DJ37" s="637"/>
      <c r="DK37" s="638"/>
      <c r="DL37" s="624">
        <v>1341811</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15976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2768896</v>
      </c>
      <c r="CS38" s="619"/>
      <c r="CT38" s="619"/>
      <c r="CU38" s="619"/>
      <c r="CV38" s="619"/>
      <c r="CW38" s="619"/>
      <c r="CX38" s="619"/>
      <c r="CY38" s="620"/>
      <c r="CZ38" s="621">
        <v>9.1999999999999993</v>
      </c>
      <c r="DA38" s="639"/>
      <c r="DB38" s="639"/>
      <c r="DC38" s="640"/>
      <c r="DD38" s="624">
        <v>2349111</v>
      </c>
      <c r="DE38" s="619"/>
      <c r="DF38" s="619"/>
      <c r="DG38" s="619"/>
      <c r="DH38" s="619"/>
      <c r="DI38" s="619"/>
      <c r="DJ38" s="619"/>
      <c r="DK38" s="620"/>
      <c r="DL38" s="624">
        <v>1752250</v>
      </c>
      <c r="DM38" s="619"/>
      <c r="DN38" s="619"/>
      <c r="DO38" s="619"/>
      <c r="DP38" s="619"/>
      <c r="DQ38" s="619"/>
      <c r="DR38" s="619"/>
      <c r="DS38" s="619"/>
      <c r="DT38" s="619"/>
      <c r="DU38" s="619"/>
      <c r="DV38" s="620"/>
      <c r="DW38" s="641">
        <v>10</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140322</v>
      </c>
      <c r="CS39" s="637"/>
      <c r="CT39" s="637"/>
      <c r="CU39" s="637"/>
      <c r="CV39" s="637"/>
      <c r="CW39" s="637"/>
      <c r="CX39" s="637"/>
      <c r="CY39" s="638"/>
      <c r="CZ39" s="621">
        <v>0.5</v>
      </c>
      <c r="DA39" s="639"/>
      <c r="DB39" s="639"/>
      <c r="DC39" s="640"/>
      <c r="DD39" s="624">
        <v>129973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1074095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2875291</v>
      </c>
      <c r="CS40" s="619"/>
      <c r="CT40" s="619"/>
      <c r="CU40" s="619"/>
      <c r="CV40" s="619"/>
      <c r="CW40" s="619"/>
      <c r="CX40" s="619"/>
      <c r="CY40" s="620"/>
      <c r="CZ40" s="621">
        <v>9.6</v>
      </c>
      <c r="DA40" s="639"/>
      <c r="DB40" s="639"/>
      <c r="DC40" s="640"/>
      <c r="DD40" s="624">
        <v>198691</v>
      </c>
      <c r="DE40" s="619"/>
      <c r="DF40" s="619"/>
      <c r="DG40" s="619"/>
      <c r="DH40" s="619"/>
      <c r="DI40" s="619"/>
      <c r="DJ40" s="619"/>
      <c r="DK40" s="620"/>
      <c r="DL40" s="624">
        <v>182422</v>
      </c>
      <c r="DM40" s="619"/>
      <c r="DN40" s="619"/>
      <c r="DO40" s="619"/>
      <c r="DP40" s="619"/>
      <c r="DQ40" s="619"/>
      <c r="DR40" s="619"/>
      <c r="DS40" s="619"/>
      <c r="DT40" s="619"/>
      <c r="DU40" s="619"/>
      <c r="DV40" s="620"/>
      <c r="DW40" s="641">
        <v>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1583116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2460154</v>
      </c>
      <c r="CS42" s="619"/>
      <c r="CT42" s="619"/>
      <c r="CU42" s="619"/>
      <c r="CV42" s="619"/>
      <c r="CW42" s="619"/>
      <c r="CX42" s="619"/>
      <c r="CY42" s="620"/>
      <c r="CZ42" s="621">
        <v>8.1999999999999993</v>
      </c>
      <c r="DA42" s="622"/>
      <c r="DB42" s="622"/>
      <c r="DC42" s="623"/>
      <c r="DD42" s="624">
        <v>582994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118285</v>
      </c>
      <c r="CS43" s="637"/>
      <c r="CT43" s="637"/>
      <c r="CU43" s="637"/>
      <c r="CV43" s="637"/>
      <c r="CW43" s="637"/>
      <c r="CX43" s="637"/>
      <c r="CY43" s="638"/>
      <c r="CZ43" s="621">
        <v>0.4</v>
      </c>
      <c r="DA43" s="639"/>
      <c r="DB43" s="639"/>
      <c r="DC43" s="640"/>
      <c r="DD43" s="624">
        <v>118285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2457346</v>
      </c>
      <c r="CS44" s="619"/>
      <c r="CT44" s="619"/>
      <c r="CU44" s="619"/>
      <c r="CV44" s="619"/>
      <c r="CW44" s="619"/>
      <c r="CX44" s="619"/>
      <c r="CY44" s="620"/>
      <c r="CZ44" s="621">
        <v>8.1999999999999993</v>
      </c>
      <c r="DA44" s="622"/>
      <c r="DB44" s="622"/>
      <c r="DC44" s="623"/>
      <c r="DD44" s="624">
        <v>580186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1044012</v>
      </c>
      <c r="CS45" s="637"/>
      <c r="CT45" s="637"/>
      <c r="CU45" s="637"/>
      <c r="CV45" s="637"/>
      <c r="CW45" s="637"/>
      <c r="CX45" s="637"/>
      <c r="CY45" s="638"/>
      <c r="CZ45" s="621">
        <v>3.5</v>
      </c>
      <c r="DA45" s="639"/>
      <c r="DB45" s="639"/>
      <c r="DC45" s="640"/>
      <c r="DD45" s="624">
        <v>228681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1413334</v>
      </c>
      <c r="CS46" s="619"/>
      <c r="CT46" s="619"/>
      <c r="CU46" s="619"/>
      <c r="CV46" s="619"/>
      <c r="CW46" s="619"/>
      <c r="CX46" s="619"/>
      <c r="CY46" s="620"/>
      <c r="CZ46" s="621">
        <v>4.7</v>
      </c>
      <c r="DA46" s="622"/>
      <c r="DB46" s="622"/>
      <c r="DC46" s="623"/>
      <c r="DD46" s="624">
        <v>351505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2808</v>
      </c>
      <c r="CS47" s="637"/>
      <c r="CT47" s="637"/>
      <c r="CU47" s="637"/>
      <c r="CV47" s="637"/>
      <c r="CW47" s="637"/>
      <c r="CX47" s="637"/>
      <c r="CY47" s="638"/>
      <c r="CZ47" s="621">
        <v>0</v>
      </c>
      <c r="DA47" s="639"/>
      <c r="DB47" s="639"/>
      <c r="DC47" s="640"/>
      <c r="DD47" s="624">
        <v>2808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30068467</v>
      </c>
      <c r="CS49" s="603"/>
      <c r="CT49" s="603"/>
      <c r="CU49" s="603"/>
      <c r="CV49" s="603"/>
      <c r="CW49" s="603"/>
      <c r="CX49" s="603"/>
      <c r="CY49" s="604"/>
      <c r="CZ49" s="605">
        <v>100</v>
      </c>
      <c r="DA49" s="606"/>
      <c r="DB49" s="606"/>
      <c r="DC49" s="607"/>
      <c r="DD49" s="608">
        <v>19300274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30712</v>
      </c>
      <c r="R7" s="1131"/>
      <c r="S7" s="1131"/>
      <c r="T7" s="1131"/>
      <c r="U7" s="1131"/>
      <c r="V7" s="1131">
        <v>30072</v>
      </c>
      <c r="W7" s="1131"/>
      <c r="X7" s="1131"/>
      <c r="Y7" s="1131"/>
      <c r="Z7" s="1131"/>
      <c r="AA7" s="1131">
        <v>640</v>
      </c>
      <c r="AB7" s="1131"/>
      <c r="AC7" s="1131"/>
      <c r="AD7" s="1131"/>
      <c r="AE7" s="1132"/>
      <c r="AF7" s="1133">
        <v>586</v>
      </c>
      <c r="AG7" s="1134"/>
      <c r="AH7" s="1134"/>
      <c r="AI7" s="1134"/>
      <c r="AJ7" s="1135"/>
      <c r="AK7" s="1117"/>
      <c r="AL7" s="1118"/>
      <c r="AM7" s="1118"/>
      <c r="AN7" s="1118"/>
      <c r="AO7" s="1118"/>
      <c r="AP7" s="1118">
        <v>32241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550</v>
      </c>
      <c r="BS7" s="1121" t="s">
        <v>551</v>
      </c>
      <c r="BT7" s="1122"/>
      <c r="BU7" s="1122"/>
      <c r="BV7" s="1122"/>
      <c r="BW7" s="1122"/>
      <c r="BX7" s="1122"/>
      <c r="BY7" s="1122"/>
      <c r="BZ7" s="1122"/>
      <c r="CA7" s="1122"/>
      <c r="CB7" s="1122"/>
      <c r="CC7" s="1122"/>
      <c r="CD7" s="1122"/>
      <c r="CE7" s="1122"/>
      <c r="CF7" s="1122"/>
      <c r="CG7" s="1123"/>
      <c r="CH7" s="1114">
        <v>34</v>
      </c>
      <c r="CI7" s="1115"/>
      <c r="CJ7" s="1115"/>
      <c r="CK7" s="1115"/>
      <c r="CL7" s="1116"/>
      <c r="CM7" s="1114">
        <v>-662</v>
      </c>
      <c r="CN7" s="1115"/>
      <c r="CO7" s="1115"/>
      <c r="CP7" s="1115"/>
      <c r="CQ7" s="1116"/>
      <c r="CR7" s="1114">
        <v>10</v>
      </c>
      <c r="CS7" s="1115"/>
      <c r="CT7" s="1115"/>
      <c r="CU7" s="1115"/>
      <c r="CV7" s="1116"/>
      <c r="CW7" s="1114" t="s">
        <v>542</v>
      </c>
      <c r="CX7" s="1115"/>
      <c r="CY7" s="1115"/>
      <c r="CZ7" s="1115"/>
      <c r="DA7" s="1116"/>
      <c r="DB7" s="1114" t="s">
        <v>542</v>
      </c>
      <c r="DC7" s="1115"/>
      <c r="DD7" s="1115"/>
      <c r="DE7" s="1115"/>
      <c r="DF7" s="1116"/>
      <c r="DG7" s="1114">
        <v>1896</v>
      </c>
      <c r="DH7" s="1115"/>
      <c r="DI7" s="1115"/>
      <c r="DJ7" s="1115"/>
      <c r="DK7" s="1116"/>
      <c r="DL7" s="1114" t="s">
        <v>542</v>
      </c>
      <c r="DM7" s="1115"/>
      <c r="DN7" s="1115"/>
      <c r="DO7" s="1115"/>
      <c r="DP7" s="1116"/>
      <c r="DQ7" s="1114">
        <v>1805</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1</v>
      </c>
      <c r="R8" s="1070"/>
      <c r="S8" s="1070"/>
      <c r="T8" s="1070"/>
      <c r="U8" s="1070"/>
      <c r="V8" s="1070">
        <v>1</v>
      </c>
      <c r="W8" s="1070"/>
      <c r="X8" s="1070"/>
      <c r="Y8" s="1070"/>
      <c r="Z8" s="1070"/>
      <c r="AA8" s="1070">
        <v>0</v>
      </c>
      <c r="AB8" s="1070"/>
      <c r="AC8" s="1070"/>
      <c r="AD8" s="1070"/>
      <c r="AE8" s="1071"/>
      <c r="AF8" s="1063" t="s">
        <v>108</v>
      </c>
      <c r="AG8" s="1064"/>
      <c r="AH8" s="1064"/>
      <c r="AI8" s="1064"/>
      <c r="AJ8" s="1065"/>
      <c r="AK8" s="1112"/>
      <c r="AL8" s="1113"/>
      <c r="AM8" s="1113"/>
      <c r="AN8" s="1113"/>
      <c r="AO8" s="1113"/>
      <c r="AP8" s="1113">
        <v>170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20</v>
      </c>
      <c r="CI8" s="1016"/>
      <c r="CJ8" s="1016"/>
      <c r="CK8" s="1016"/>
      <c r="CL8" s="1017"/>
      <c r="CM8" s="1015">
        <v>59</v>
      </c>
      <c r="CN8" s="1016"/>
      <c r="CO8" s="1016"/>
      <c r="CP8" s="1016"/>
      <c r="CQ8" s="1017"/>
      <c r="CR8" s="1015">
        <v>20</v>
      </c>
      <c r="CS8" s="1016"/>
      <c r="CT8" s="1016"/>
      <c r="CU8" s="1016"/>
      <c r="CV8" s="1017"/>
      <c r="CW8" s="1015" t="s">
        <v>542</v>
      </c>
      <c r="CX8" s="1016"/>
      <c r="CY8" s="1016"/>
      <c r="CZ8" s="1016"/>
      <c r="DA8" s="1017"/>
      <c r="DB8" s="1015" t="s">
        <v>542</v>
      </c>
      <c r="DC8" s="1016"/>
      <c r="DD8" s="1016"/>
      <c r="DE8" s="1016"/>
      <c r="DF8" s="1017"/>
      <c r="DG8" s="1015" t="s">
        <v>542</v>
      </c>
      <c r="DH8" s="1016"/>
      <c r="DI8" s="1016"/>
      <c r="DJ8" s="1016"/>
      <c r="DK8" s="1017"/>
      <c r="DL8" s="1015" t="s">
        <v>542</v>
      </c>
      <c r="DM8" s="1016"/>
      <c r="DN8" s="1016"/>
      <c r="DO8" s="1016"/>
      <c r="DP8" s="1017"/>
      <c r="DQ8" s="1015" t="s">
        <v>542</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v>1</v>
      </c>
      <c r="CI9" s="1016"/>
      <c r="CJ9" s="1016"/>
      <c r="CK9" s="1016"/>
      <c r="CL9" s="1017"/>
      <c r="CM9" s="1015">
        <v>63</v>
      </c>
      <c r="CN9" s="1016"/>
      <c r="CO9" s="1016"/>
      <c r="CP9" s="1016"/>
      <c r="CQ9" s="1017"/>
      <c r="CR9" s="1015">
        <v>30</v>
      </c>
      <c r="CS9" s="1016"/>
      <c r="CT9" s="1016"/>
      <c r="CU9" s="1016"/>
      <c r="CV9" s="1017"/>
      <c r="CW9" s="1015">
        <v>49</v>
      </c>
      <c r="CX9" s="1016"/>
      <c r="CY9" s="1016"/>
      <c r="CZ9" s="1016"/>
      <c r="DA9" s="1017"/>
      <c r="DB9" s="1015" t="s">
        <v>542</v>
      </c>
      <c r="DC9" s="1016"/>
      <c r="DD9" s="1016"/>
      <c r="DE9" s="1016"/>
      <c r="DF9" s="1017"/>
      <c r="DG9" s="1015" t="s">
        <v>542</v>
      </c>
      <c r="DH9" s="1016"/>
      <c r="DI9" s="1016"/>
      <c r="DJ9" s="1016"/>
      <c r="DK9" s="1017"/>
      <c r="DL9" s="1015" t="s">
        <v>542</v>
      </c>
      <c r="DM9" s="1016"/>
      <c r="DN9" s="1016"/>
      <c r="DO9" s="1016"/>
      <c r="DP9" s="1017"/>
      <c r="DQ9" s="1015" t="s">
        <v>542</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30709</v>
      </c>
      <c r="R23" s="1095"/>
      <c r="S23" s="1095"/>
      <c r="T23" s="1095"/>
      <c r="U23" s="1095"/>
      <c r="V23" s="1095">
        <v>30068</v>
      </c>
      <c r="W23" s="1095"/>
      <c r="X23" s="1095"/>
      <c r="Y23" s="1095"/>
      <c r="Z23" s="1095"/>
      <c r="AA23" s="1095">
        <v>640</v>
      </c>
      <c r="AB23" s="1095"/>
      <c r="AC23" s="1095"/>
      <c r="AD23" s="1095"/>
      <c r="AE23" s="1096"/>
      <c r="AF23" s="1097">
        <v>586</v>
      </c>
      <c r="AG23" s="1095"/>
      <c r="AH23" s="1095"/>
      <c r="AI23" s="1095"/>
      <c r="AJ23" s="1098"/>
      <c r="AK23" s="1099"/>
      <c r="AL23" s="1100"/>
      <c r="AM23" s="1100"/>
      <c r="AN23" s="1100"/>
      <c r="AO23" s="1100"/>
      <c r="AP23" s="1095">
        <v>32411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8814</v>
      </c>
      <c r="R28" s="1080"/>
      <c r="S28" s="1080"/>
      <c r="T28" s="1080"/>
      <c r="U28" s="1080"/>
      <c r="V28" s="1080">
        <v>9473</v>
      </c>
      <c r="W28" s="1080"/>
      <c r="X28" s="1080"/>
      <c r="Y28" s="1080"/>
      <c r="Z28" s="1080"/>
      <c r="AA28" s="1080">
        <v>-659</v>
      </c>
      <c r="AB28" s="1080"/>
      <c r="AC28" s="1080"/>
      <c r="AD28" s="1080"/>
      <c r="AE28" s="1081"/>
      <c r="AF28" s="1082">
        <v>-659</v>
      </c>
      <c r="AG28" s="1080"/>
      <c r="AH28" s="1080"/>
      <c r="AI28" s="1080"/>
      <c r="AJ28" s="1083"/>
      <c r="AK28" s="1084">
        <v>1009</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152</v>
      </c>
      <c r="R29" s="1070"/>
      <c r="S29" s="1070"/>
      <c r="T29" s="1070"/>
      <c r="U29" s="1070"/>
      <c r="V29" s="1070">
        <v>133</v>
      </c>
      <c r="W29" s="1070"/>
      <c r="X29" s="1070"/>
      <c r="Y29" s="1070"/>
      <c r="Z29" s="1070"/>
      <c r="AA29" s="1070">
        <v>19</v>
      </c>
      <c r="AB29" s="1070"/>
      <c r="AC29" s="1070"/>
      <c r="AD29" s="1070"/>
      <c r="AE29" s="1071"/>
      <c r="AF29" s="1063">
        <v>19</v>
      </c>
      <c r="AG29" s="1064"/>
      <c r="AH29" s="1064"/>
      <c r="AI29" s="1064"/>
      <c r="AJ29" s="1065"/>
      <c r="AK29" s="1006">
        <v>65</v>
      </c>
      <c r="AL29" s="997"/>
      <c r="AM29" s="997"/>
      <c r="AN29" s="997"/>
      <c r="AO29" s="997"/>
      <c r="AP29" s="997">
        <v>9</v>
      </c>
      <c r="AQ29" s="997"/>
      <c r="AR29" s="997"/>
      <c r="AS29" s="997"/>
      <c r="AT29" s="997"/>
      <c r="AU29" s="997">
        <v>9</v>
      </c>
      <c r="AV29" s="997"/>
      <c r="AW29" s="997"/>
      <c r="AX29" s="997"/>
      <c r="AY29" s="997"/>
      <c r="AZ29" s="1068" t="s">
        <v>542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681</v>
      </c>
      <c r="R30" s="1070"/>
      <c r="S30" s="1070"/>
      <c r="T30" s="1070"/>
      <c r="U30" s="1070"/>
      <c r="V30" s="1070">
        <v>670</v>
      </c>
      <c r="W30" s="1070"/>
      <c r="X30" s="1070"/>
      <c r="Y30" s="1070"/>
      <c r="Z30" s="1070"/>
      <c r="AA30" s="1070">
        <v>11</v>
      </c>
      <c r="AB30" s="1070"/>
      <c r="AC30" s="1070"/>
      <c r="AD30" s="1070"/>
      <c r="AE30" s="1071"/>
      <c r="AF30" s="1063">
        <v>11</v>
      </c>
      <c r="AG30" s="1064"/>
      <c r="AH30" s="1064"/>
      <c r="AI30" s="1064"/>
      <c r="AJ30" s="1065"/>
      <c r="AK30" s="1006">
        <v>797</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4341</v>
      </c>
      <c r="R31" s="1070"/>
      <c r="S31" s="1070"/>
      <c r="T31" s="1070"/>
      <c r="U31" s="1070"/>
      <c r="V31" s="1070">
        <v>4228</v>
      </c>
      <c r="W31" s="1070"/>
      <c r="X31" s="1070"/>
      <c r="Y31" s="1070"/>
      <c r="Z31" s="1070"/>
      <c r="AA31" s="1070">
        <v>113</v>
      </c>
      <c r="AB31" s="1070"/>
      <c r="AC31" s="1070"/>
      <c r="AD31" s="1070"/>
      <c r="AE31" s="1071"/>
      <c r="AF31" s="1063">
        <v>113</v>
      </c>
      <c r="AG31" s="1064"/>
      <c r="AH31" s="1064"/>
      <c r="AI31" s="1064"/>
      <c r="AJ31" s="1065"/>
      <c r="AK31" s="1006">
        <v>720</v>
      </c>
      <c r="AL31" s="997"/>
      <c r="AM31" s="997"/>
      <c r="AN31" s="997"/>
      <c r="AO31" s="997"/>
      <c r="AP31" s="997" t="s">
        <v>542</v>
      </c>
      <c r="AQ31" s="997"/>
      <c r="AR31" s="997"/>
      <c r="AS31" s="997"/>
      <c r="AT31" s="997"/>
      <c r="AU31" s="997" t="s">
        <v>542</v>
      </c>
      <c r="AV31" s="997"/>
      <c r="AW31" s="997"/>
      <c r="AX31" s="997"/>
      <c r="AY31" s="997"/>
      <c r="AZ31" s="1068" t="s">
        <v>542</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220</v>
      </c>
      <c r="R32" s="1070"/>
      <c r="S32" s="1070"/>
      <c r="T32" s="1070"/>
      <c r="U32" s="1070"/>
      <c r="V32" s="1070">
        <v>209</v>
      </c>
      <c r="W32" s="1070"/>
      <c r="X32" s="1070"/>
      <c r="Y32" s="1070"/>
      <c r="Z32" s="1070"/>
      <c r="AA32" s="1070">
        <v>11</v>
      </c>
      <c r="AB32" s="1070"/>
      <c r="AC32" s="1070"/>
      <c r="AD32" s="1070"/>
      <c r="AE32" s="1071"/>
      <c r="AF32" s="1063">
        <v>10</v>
      </c>
      <c r="AG32" s="1064"/>
      <c r="AH32" s="1064"/>
      <c r="AI32" s="1064"/>
      <c r="AJ32" s="1065"/>
      <c r="AK32" s="1006">
        <v>66</v>
      </c>
      <c r="AL32" s="997"/>
      <c r="AM32" s="997"/>
      <c r="AN32" s="997"/>
      <c r="AO32" s="997"/>
      <c r="AP32" s="997">
        <v>112</v>
      </c>
      <c r="AQ32" s="997"/>
      <c r="AR32" s="997"/>
      <c r="AS32" s="997"/>
      <c r="AT32" s="997"/>
      <c r="AU32" s="997">
        <v>112</v>
      </c>
      <c r="AV32" s="997"/>
      <c r="AW32" s="997"/>
      <c r="AX32" s="997"/>
      <c r="AY32" s="997"/>
      <c r="AZ32" s="1068" t="s">
        <v>542</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1974</v>
      </c>
      <c r="R33" s="1070"/>
      <c r="S33" s="1070"/>
      <c r="T33" s="1070"/>
      <c r="U33" s="1070"/>
      <c r="V33" s="1070">
        <v>1847</v>
      </c>
      <c r="W33" s="1070"/>
      <c r="X33" s="1070"/>
      <c r="Y33" s="1070"/>
      <c r="Z33" s="1070"/>
      <c r="AA33" s="1070">
        <v>127</v>
      </c>
      <c r="AB33" s="1070"/>
      <c r="AC33" s="1070"/>
      <c r="AD33" s="1070"/>
      <c r="AE33" s="1071"/>
      <c r="AF33" s="1063">
        <v>1020</v>
      </c>
      <c r="AG33" s="1064"/>
      <c r="AH33" s="1064"/>
      <c r="AI33" s="1064"/>
      <c r="AJ33" s="1065"/>
      <c r="AK33" s="1006">
        <v>462</v>
      </c>
      <c r="AL33" s="997"/>
      <c r="AM33" s="997"/>
      <c r="AN33" s="997"/>
      <c r="AO33" s="997"/>
      <c r="AP33" s="997">
        <v>6971</v>
      </c>
      <c r="AQ33" s="997"/>
      <c r="AR33" s="997"/>
      <c r="AS33" s="997"/>
      <c r="AT33" s="997"/>
      <c r="AU33" s="997">
        <v>2377</v>
      </c>
      <c r="AV33" s="997"/>
      <c r="AW33" s="997"/>
      <c r="AX33" s="997"/>
      <c r="AY33" s="997"/>
      <c r="AZ33" s="1068" t="s">
        <v>542</v>
      </c>
      <c r="BA33" s="1068"/>
      <c r="BB33" s="1068"/>
      <c r="BC33" s="1068"/>
      <c r="BD33" s="1068"/>
      <c r="BE33" s="1052" t="s">
        <v>381</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382</v>
      </c>
      <c r="C34" s="1058"/>
      <c r="D34" s="1058"/>
      <c r="E34" s="1058"/>
      <c r="F34" s="1058"/>
      <c r="G34" s="1058"/>
      <c r="H34" s="1058"/>
      <c r="I34" s="1058"/>
      <c r="J34" s="1058"/>
      <c r="K34" s="1058"/>
      <c r="L34" s="1058"/>
      <c r="M34" s="1058"/>
      <c r="N34" s="1058"/>
      <c r="O34" s="1058"/>
      <c r="P34" s="1059"/>
      <c r="Q34" s="1069">
        <v>1316</v>
      </c>
      <c r="R34" s="1070"/>
      <c r="S34" s="1070"/>
      <c r="T34" s="1070"/>
      <c r="U34" s="1070"/>
      <c r="V34" s="1070">
        <v>1320</v>
      </c>
      <c r="W34" s="1070"/>
      <c r="X34" s="1070"/>
      <c r="Y34" s="1070"/>
      <c r="Z34" s="1070"/>
      <c r="AA34" s="1070">
        <v>-4</v>
      </c>
      <c r="AB34" s="1070"/>
      <c r="AC34" s="1070"/>
      <c r="AD34" s="1070"/>
      <c r="AE34" s="1071"/>
      <c r="AF34" s="1063">
        <v>242</v>
      </c>
      <c r="AG34" s="1064"/>
      <c r="AH34" s="1064"/>
      <c r="AI34" s="1064"/>
      <c r="AJ34" s="1065"/>
      <c r="AK34" s="1006">
        <v>537</v>
      </c>
      <c r="AL34" s="997"/>
      <c r="AM34" s="997"/>
      <c r="AN34" s="997"/>
      <c r="AO34" s="997"/>
      <c r="AP34" s="997">
        <v>9524</v>
      </c>
      <c r="AQ34" s="997"/>
      <c r="AR34" s="997"/>
      <c r="AS34" s="997"/>
      <c r="AT34" s="997"/>
      <c r="AU34" s="997">
        <v>5953</v>
      </c>
      <c r="AV34" s="997"/>
      <c r="AW34" s="997"/>
      <c r="AX34" s="997"/>
      <c r="AY34" s="997"/>
      <c r="AZ34" s="1068" t="s">
        <v>542</v>
      </c>
      <c r="BA34" s="1068"/>
      <c r="BB34" s="1068"/>
      <c r="BC34" s="1068"/>
      <c r="BD34" s="1068"/>
      <c r="BE34" s="1052" t="s">
        <v>381</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383</v>
      </c>
      <c r="C35" s="1058"/>
      <c r="D35" s="1058"/>
      <c r="E35" s="1058"/>
      <c r="F35" s="1058"/>
      <c r="G35" s="1058"/>
      <c r="H35" s="1058"/>
      <c r="I35" s="1058"/>
      <c r="J35" s="1058"/>
      <c r="K35" s="1058"/>
      <c r="L35" s="1058"/>
      <c r="M35" s="1058"/>
      <c r="N35" s="1058"/>
      <c r="O35" s="1058"/>
      <c r="P35" s="1059"/>
      <c r="Q35" s="1069">
        <v>141</v>
      </c>
      <c r="R35" s="1070"/>
      <c r="S35" s="1070"/>
      <c r="T35" s="1070"/>
      <c r="U35" s="1070"/>
      <c r="V35" s="1070">
        <v>141</v>
      </c>
      <c r="W35" s="1070"/>
      <c r="X35" s="1070"/>
      <c r="Y35" s="1070"/>
      <c r="Z35" s="1070"/>
      <c r="AA35" s="1070" t="s">
        <v>542</v>
      </c>
      <c r="AB35" s="1070"/>
      <c r="AC35" s="1070"/>
      <c r="AD35" s="1070"/>
      <c r="AE35" s="1071"/>
      <c r="AF35" s="1063" t="s">
        <v>108</v>
      </c>
      <c r="AG35" s="1064"/>
      <c r="AH35" s="1064"/>
      <c r="AI35" s="1064"/>
      <c r="AJ35" s="1065"/>
      <c r="AK35" s="1006">
        <v>91</v>
      </c>
      <c r="AL35" s="997"/>
      <c r="AM35" s="997"/>
      <c r="AN35" s="997"/>
      <c r="AO35" s="997"/>
      <c r="AP35" s="997">
        <v>683</v>
      </c>
      <c r="AQ35" s="997"/>
      <c r="AR35" s="997"/>
      <c r="AS35" s="997"/>
      <c r="AT35" s="997"/>
      <c r="AU35" s="997">
        <v>679</v>
      </c>
      <c r="AV35" s="997"/>
      <c r="AW35" s="997"/>
      <c r="AX35" s="997"/>
      <c r="AY35" s="997"/>
      <c r="AZ35" s="1068" t="s">
        <v>542</v>
      </c>
      <c r="BA35" s="1068"/>
      <c r="BB35" s="1068"/>
      <c r="BC35" s="1068"/>
      <c r="BD35" s="1068"/>
      <c r="BE35" s="1052" t="s">
        <v>384</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385</v>
      </c>
      <c r="C36" s="1058"/>
      <c r="D36" s="1058"/>
      <c r="E36" s="1058"/>
      <c r="F36" s="1058"/>
      <c r="G36" s="1058"/>
      <c r="H36" s="1058"/>
      <c r="I36" s="1058"/>
      <c r="J36" s="1058"/>
      <c r="K36" s="1058"/>
      <c r="L36" s="1058"/>
      <c r="M36" s="1058"/>
      <c r="N36" s="1058"/>
      <c r="O36" s="1058"/>
      <c r="P36" s="1059"/>
      <c r="Q36" s="1069">
        <v>54</v>
      </c>
      <c r="R36" s="1070"/>
      <c r="S36" s="1070"/>
      <c r="T36" s="1070"/>
      <c r="U36" s="1070"/>
      <c r="V36" s="1070">
        <v>54</v>
      </c>
      <c r="W36" s="1070"/>
      <c r="X36" s="1070"/>
      <c r="Y36" s="1070"/>
      <c r="Z36" s="1070"/>
      <c r="AA36" s="1070" t="s">
        <v>542</v>
      </c>
      <c r="AB36" s="1070"/>
      <c r="AC36" s="1070"/>
      <c r="AD36" s="1070"/>
      <c r="AE36" s="1071"/>
      <c r="AF36" s="1063" t="s">
        <v>108</v>
      </c>
      <c r="AG36" s="1064"/>
      <c r="AH36" s="1064"/>
      <c r="AI36" s="1064"/>
      <c r="AJ36" s="1065"/>
      <c r="AK36" s="1006">
        <v>20</v>
      </c>
      <c r="AL36" s="997"/>
      <c r="AM36" s="997"/>
      <c r="AN36" s="997"/>
      <c r="AO36" s="997"/>
      <c r="AP36" s="997">
        <v>159</v>
      </c>
      <c r="AQ36" s="997"/>
      <c r="AR36" s="997"/>
      <c r="AS36" s="997"/>
      <c r="AT36" s="997"/>
      <c r="AU36" s="997">
        <v>134</v>
      </c>
      <c r="AV36" s="997"/>
      <c r="AW36" s="997"/>
      <c r="AX36" s="997"/>
      <c r="AY36" s="997"/>
      <c r="AZ36" s="1068" t="s">
        <v>542</v>
      </c>
      <c r="BA36" s="1068"/>
      <c r="BB36" s="1068"/>
      <c r="BC36" s="1068"/>
      <c r="BD36" s="1068"/>
      <c r="BE36" s="1052" t="s">
        <v>384</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756</v>
      </c>
      <c r="AG63" s="985"/>
      <c r="AH63" s="985"/>
      <c r="AI63" s="985"/>
      <c r="AJ63" s="1050"/>
      <c r="AK63" s="1051"/>
      <c r="AL63" s="989"/>
      <c r="AM63" s="989"/>
      <c r="AN63" s="989"/>
      <c r="AO63" s="989"/>
      <c r="AP63" s="985">
        <v>17458</v>
      </c>
      <c r="AQ63" s="985"/>
      <c r="AR63" s="985"/>
      <c r="AS63" s="985"/>
      <c r="AT63" s="985"/>
      <c r="AU63" s="985">
        <v>9264</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2062</v>
      </c>
      <c r="R68" s="1008"/>
      <c r="S68" s="1008"/>
      <c r="T68" s="1008"/>
      <c r="U68" s="1008"/>
      <c r="V68" s="1008">
        <v>2007</v>
      </c>
      <c r="W68" s="1008"/>
      <c r="X68" s="1008"/>
      <c r="Y68" s="1008"/>
      <c r="Z68" s="1008"/>
      <c r="AA68" s="1008">
        <v>55</v>
      </c>
      <c r="AB68" s="1008"/>
      <c r="AC68" s="1008"/>
      <c r="AD68" s="1008"/>
      <c r="AE68" s="1008"/>
      <c r="AF68" s="1008">
        <v>55</v>
      </c>
      <c r="AG68" s="1008"/>
      <c r="AH68" s="1008"/>
      <c r="AI68" s="1008"/>
      <c r="AJ68" s="1008"/>
      <c r="AK68" s="1008" t="s">
        <v>542</v>
      </c>
      <c r="AL68" s="1008"/>
      <c r="AM68" s="1008"/>
      <c r="AN68" s="1008"/>
      <c r="AO68" s="1008"/>
      <c r="AP68" s="1008">
        <v>6423</v>
      </c>
      <c r="AQ68" s="1008"/>
      <c r="AR68" s="1008"/>
      <c r="AS68" s="1008"/>
      <c r="AT68" s="1008"/>
      <c r="AU68" s="1008">
        <v>739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1261</v>
      </c>
      <c r="R69" s="997"/>
      <c r="S69" s="997"/>
      <c r="T69" s="997"/>
      <c r="U69" s="997"/>
      <c r="V69" s="997">
        <v>1261</v>
      </c>
      <c r="W69" s="997"/>
      <c r="X69" s="997"/>
      <c r="Y69" s="997"/>
      <c r="Z69" s="997"/>
      <c r="AA69" s="997" t="s">
        <v>542</v>
      </c>
      <c r="AB69" s="997"/>
      <c r="AC69" s="997"/>
      <c r="AD69" s="997"/>
      <c r="AE69" s="997"/>
      <c r="AF69" s="997">
        <v>111</v>
      </c>
      <c r="AG69" s="997"/>
      <c r="AH69" s="997"/>
      <c r="AI69" s="997"/>
      <c r="AJ69" s="997"/>
      <c r="AK69" s="997">
        <v>317</v>
      </c>
      <c r="AL69" s="997"/>
      <c r="AM69" s="997"/>
      <c r="AN69" s="997"/>
      <c r="AO69" s="997"/>
      <c r="AP69" s="997">
        <v>3897</v>
      </c>
      <c r="AQ69" s="997"/>
      <c r="AR69" s="997"/>
      <c r="AS69" s="997"/>
      <c r="AT69" s="997"/>
      <c r="AU69" s="997">
        <v>101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1894</v>
      </c>
      <c r="R70" s="997"/>
      <c r="S70" s="997"/>
      <c r="T70" s="997"/>
      <c r="U70" s="997"/>
      <c r="V70" s="997">
        <v>1853</v>
      </c>
      <c r="W70" s="997"/>
      <c r="X70" s="997"/>
      <c r="Y70" s="997"/>
      <c r="Z70" s="997"/>
      <c r="AA70" s="997">
        <v>41</v>
      </c>
      <c r="AB70" s="997"/>
      <c r="AC70" s="997"/>
      <c r="AD70" s="997"/>
      <c r="AE70" s="997"/>
      <c r="AF70" s="997">
        <v>41</v>
      </c>
      <c r="AG70" s="997"/>
      <c r="AH70" s="997"/>
      <c r="AI70" s="997"/>
      <c r="AJ70" s="997"/>
      <c r="AK70" s="997" t="s">
        <v>542</v>
      </c>
      <c r="AL70" s="997"/>
      <c r="AM70" s="997"/>
      <c r="AN70" s="997"/>
      <c r="AO70" s="997"/>
      <c r="AP70" s="997">
        <v>480</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1843</v>
      </c>
      <c r="R71" s="997"/>
      <c r="S71" s="997"/>
      <c r="T71" s="997"/>
      <c r="U71" s="997"/>
      <c r="V71" s="997">
        <v>1850</v>
      </c>
      <c r="W71" s="997"/>
      <c r="X71" s="997"/>
      <c r="Y71" s="997"/>
      <c r="Z71" s="997"/>
      <c r="AA71" s="997">
        <v>-7</v>
      </c>
      <c r="AB71" s="997"/>
      <c r="AC71" s="997"/>
      <c r="AD71" s="997"/>
      <c r="AE71" s="997"/>
      <c r="AF71" s="997">
        <v>1646</v>
      </c>
      <c r="AG71" s="997"/>
      <c r="AH71" s="997"/>
      <c r="AI71" s="997"/>
      <c r="AJ71" s="997"/>
      <c r="AK71" s="997" t="s">
        <v>542</v>
      </c>
      <c r="AL71" s="997"/>
      <c r="AM71" s="997"/>
      <c r="AN71" s="997"/>
      <c r="AO71" s="997"/>
      <c r="AP71" s="997">
        <v>17263</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33</v>
      </c>
      <c r="R72" s="997"/>
      <c r="S72" s="997"/>
      <c r="T72" s="997"/>
      <c r="U72" s="997"/>
      <c r="V72" s="997">
        <v>29</v>
      </c>
      <c r="W72" s="997"/>
      <c r="X72" s="997"/>
      <c r="Y72" s="997"/>
      <c r="Z72" s="997"/>
      <c r="AA72" s="997">
        <v>3</v>
      </c>
      <c r="AB72" s="997"/>
      <c r="AC72" s="997"/>
      <c r="AD72" s="997"/>
      <c r="AE72" s="997"/>
      <c r="AF72" s="997">
        <v>3</v>
      </c>
      <c r="AG72" s="997"/>
      <c r="AH72" s="997"/>
      <c r="AI72" s="997"/>
      <c r="AJ72" s="997"/>
      <c r="AK72" s="997" t="s">
        <v>542</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78</v>
      </c>
      <c r="R73" s="997"/>
      <c r="S73" s="997"/>
      <c r="T73" s="997"/>
      <c r="U73" s="997"/>
      <c r="V73" s="997">
        <v>60</v>
      </c>
      <c r="W73" s="997"/>
      <c r="X73" s="997"/>
      <c r="Y73" s="997"/>
      <c r="Z73" s="997"/>
      <c r="AA73" s="997">
        <v>18</v>
      </c>
      <c r="AB73" s="997"/>
      <c r="AC73" s="997"/>
      <c r="AD73" s="997"/>
      <c r="AE73" s="997"/>
      <c r="AF73" s="997">
        <v>18</v>
      </c>
      <c r="AG73" s="997"/>
      <c r="AH73" s="997"/>
      <c r="AI73" s="997"/>
      <c r="AJ73" s="997"/>
      <c r="AK73" s="997" t="s">
        <v>542</v>
      </c>
      <c r="AL73" s="997"/>
      <c r="AM73" s="997"/>
      <c r="AN73" s="997"/>
      <c r="AO73" s="997"/>
      <c r="AP73" s="997" t="s">
        <v>542</v>
      </c>
      <c r="AQ73" s="997"/>
      <c r="AR73" s="997"/>
      <c r="AS73" s="997"/>
      <c r="AT73" s="997"/>
      <c r="AU73" s="997" t="s">
        <v>542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1874</v>
      </c>
      <c r="AG88" s="985"/>
      <c r="AH88" s="985"/>
      <c r="AI88" s="985"/>
      <c r="AJ88" s="985"/>
      <c r="AK88" s="989"/>
      <c r="AL88" s="989"/>
      <c r="AM88" s="989"/>
      <c r="AN88" s="989"/>
      <c r="AO88" s="989"/>
      <c r="AP88" s="985">
        <v>28063</v>
      </c>
      <c r="AQ88" s="985"/>
      <c r="AR88" s="985"/>
      <c r="AS88" s="985"/>
      <c r="AT88" s="985"/>
      <c r="AU88" s="985">
        <v>840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3179584</v>
      </c>
      <c r="AB110" s="903"/>
      <c r="AC110" s="903"/>
      <c r="AD110" s="903"/>
      <c r="AE110" s="904"/>
      <c r="AF110" s="905">
        <v>3156251</v>
      </c>
      <c r="AG110" s="903"/>
      <c r="AH110" s="903"/>
      <c r="AI110" s="903"/>
      <c r="AJ110" s="904"/>
      <c r="AK110" s="905">
        <v>3045585</v>
      </c>
      <c r="AL110" s="903"/>
      <c r="AM110" s="903"/>
      <c r="AN110" s="903"/>
      <c r="AO110" s="904"/>
      <c r="AP110" s="906">
        <v>21.1</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33780925</v>
      </c>
      <c r="BR110" s="830"/>
      <c r="BS110" s="830"/>
      <c r="BT110" s="830"/>
      <c r="BU110" s="830"/>
      <c r="BV110" s="830">
        <v>32837273</v>
      </c>
      <c r="BW110" s="830"/>
      <c r="BX110" s="830"/>
      <c r="BY110" s="830"/>
      <c r="BZ110" s="830"/>
      <c r="CA110" s="830">
        <v>32410748</v>
      </c>
      <c r="CB110" s="830"/>
      <c r="CC110" s="830"/>
      <c r="CD110" s="830"/>
      <c r="CE110" s="830"/>
      <c r="CF110" s="891">
        <v>224.8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531757</v>
      </c>
      <c r="BR111" s="801"/>
      <c r="BS111" s="801"/>
      <c r="BT111" s="801"/>
      <c r="BU111" s="801"/>
      <c r="BV111" s="801">
        <v>350489</v>
      </c>
      <c r="BW111" s="801"/>
      <c r="BX111" s="801"/>
      <c r="BY111" s="801"/>
      <c r="BZ111" s="801"/>
      <c r="CA111" s="801">
        <v>238277</v>
      </c>
      <c r="CB111" s="801"/>
      <c r="CC111" s="801"/>
      <c r="CD111" s="801"/>
      <c r="CE111" s="801"/>
      <c r="CF111" s="878">
        <v>1.7</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10019536</v>
      </c>
      <c r="BR112" s="801"/>
      <c r="BS112" s="801"/>
      <c r="BT112" s="801"/>
      <c r="BU112" s="801"/>
      <c r="BV112" s="801">
        <v>9302788</v>
      </c>
      <c r="BW112" s="801"/>
      <c r="BX112" s="801"/>
      <c r="BY112" s="801"/>
      <c r="BZ112" s="801"/>
      <c r="CA112" s="801">
        <v>9263065</v>
      </c>
      <c r="CB112" s="801"/>
      <c r="CC112" s="801"/>
      <c r="CD112" s="801"/>
      <c r="CE112" s="801"/>
      <c r="CF112" s="878">
        <v>64.2</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80793</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926609</v>
      </c>
      <c r="AB113" s="939"/>
      <c r="AC113" s="939"/>
      <c r="AD113" s="939"/>
      <c r="AE113" s="940"/>
      <c r="AF113" s="941">
        <v>704786</v>
      </c>
      <c r="AG113" s="939"/>
      <c r="AH113" s="939"/>
      <c r="AI113" s="939"/>
      <c r="AJ113" s="940"/>
      <c r="AK113" s="941">
        <v>878044</v>
      </c>
      <c r="AL113" s="939"/>
      <c r="AM113" s="939"/>
      <c r="AN113" s="939"/>
      <c r="AO113" s="940"/>
      <c r="AP113" s="942">
        <v>6.1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1224457</v>
      </c>
      <c r="BR113" s="801"/>
      <c r="BS113" s="801"/>
      <c r="BT113" s="801"/>
      <c r="BU113" s="801"/>
      <c r="BV113" s="801">
        <v>899341</v>
      </c>
      <c r="BW113" s="801"/>
      <c r="BX113" s="801"/>
      <c r="BY113" s="801"/>
      <c r="BZ113" s="801"/>
      <c r="CA113" s="801">
        <v>839932</v>
      </c>
      <c r="CB113" s="801"/>
      <c r="CC113" s="801"/>
      <c r="CD113" s="801"/>
      <c r="CE113" s="801"/>
      <c r="CF113" s="878">
        <v>5.8</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141696</v>
      </c>
      <c r="AB114" s="814"/>
      <c r="AC114" s="814"/>
      <c r="AD114" s="814"/>
      <c r="AE114" s="815"/>
      <c r="AF114" s="816">
        <v>85006</v>
      </c>
      <c r="AG114" s="814"/>
      <c r="AH114" s="814"/>
      <c r="AI114" s="814"/>
      <c r="AJ114" s="815"/>
      <c r="AK114" s="816">
        <v>160523</v>
      </c>
      <c r="AL114" s="814"/>
      <c r="AM114" s="814"/>
      <c r="AN114" s="814"/>
      <c r="AO114" s="815"/>
      <c r="AP114" s="784">
        <v>1.1000000000000001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2824516</v>
      </c>
      <c r="BR114" s="801"/>
      <c r="BS114" s="801"/>
      <c r="BT114" s="801"/>
      <c r="BU114" s="801"/>
      <c r="BV114" s="801">
        <v>2634654</v>
      </c>
      <c r="BW114" s="801"/>
      <c r="BX114" s="801"/>
      <c r="BY114" s="801"/>
      <c r="BZ114" s="801"/>
      <c r="CA114" s="801">
        <v>2309647</v>
      </c>
      <c r="CB114" s="801"/>
      <c r="CC114" s="801"/>
      <c r="CD114" s="801"/>
      <c r="CE114" s="801"/>
      <c r="CF114" s="878">
        <v>16</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10160</v>
      </c>
      <c r="DH114" s="814"/>
      <c r="DI114" s="814"/>
      <c r="DJ114" s="814"/>
      <c r="DK114" s="815"/>
      <c r="DL114" s="816">
        <v>8128</v>
      </c>
      <c r="DM114" s="814"/>
      <c r="DN114" s="814"/>
      <c r="DO114" s="814"/>
      <c r="DP114" s="815"/>
      <c r="DQ114" s="816">
        <v>6096</v>
      </c>
      <c r="DR114" s="814"/>
      <c r="DS114" s="814"/>
      <c r="DT114" s="814"/>
      <c r="DU114" s="815"/>
      <c r="DV114" s="784">
        <v>0</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130369</v>
      </c>
      <c r="AB115" s="939"/>
      <c r="AC115" s="939"/>
      <c r="AD115" s="939"/>
      <c r="AE115" s="940"/>
      <c r="AF115" s="941">
        <v>129390</v>
      </c>
      <c r="AG115" s="939"/>
      <c r="AH115" s="939"/>
      <c r="AI115" s="939"/>
      <c r="AJ115" s="940"/>
      <c r="AK115" s="941">
        <v>112561</v>
      </c>
      <c r="AL115" s="939"/>
      <c r="AM115" s="939"/>
      <c r="AN115" s="939"/>
      <c r="AO115" s="940"/>
      <c r="AP115" s="942">
        <v>0.8</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2550267</v>
      </c>
      <c r="BR115" s="801"/>
      <c r="BS115" s="801"/>
      <c r="BT115" s="801"/>
      <c r="BU115" s="801"/>
      <c r="BV115" s="801">
        <v>2499725</v>
      </c>
      <c r="BW115" s="801"/>
      <c r="BX115" s="801"/>
      <c r="BY115" s="801"/>
      <c r="BZ115" s="801"/>
      <c r="CA115" s="801">
        <v>1805156</v>
      </c>
      <c r="CB115" s="801"/>
      <c r="CC115" s="801"/>
      <c r="CD115" s="801"/>
      <c r="CE115" s="801"/>
      <c r="CF115" s="878">
        <v>12.5</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228400</v>
      </c>
      <c r="DH115" s="814"/>
      <c r="DI115" s="814"/>
      <c r="DJ115" s="814"/>
      <c r="DK115" s="815"/>
      <c r="DL115" s="816">
        <v>160000</v>
      </c>
      <c r="DM115" s="814"/>
      <c r="DN115" s="814"/>
      <c r="DO115" s="814"/>
      <c r="DP115" s="815"/>
      <c r="DQ115" s="816">
        <v>80000</v>
      </c>
      <c r="DR115" s="814"/>
      <c r="DS115" s="814"/>
      <c r="DT115" s="814"/>
      <c r="DU115" s="815"/>
      <c r="DV115" s="784">
        <v>0.6</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3211</v>
      </c>
      <c r="AB116" s="814"/>
      <c r="AC116" s="814"/>
      <c r="AD116" s="814"/>
      <c r="AE116" s="815"/>
      <c r="AF116" s="816">
        <v>1031</v>
      </c>
      <c r="AG116" s="814"/>
      <c r="AH116" s="814"/>
      <c r="AI116" s="814"/>
      <c r="AJ116" s="815"/>
      <c r="AK116" s="816">
        <v>636</v>
      </c>
      <c r="AL116" s="814"/>
      <c r="AM116" s="814"/>
      <c r="AN116" s="814"/>
      <c r="AO116" s="815"/>
      <c r="AP116" s="784">
        <v>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211532</v>
      </c>
      <c r="DH116" s="814"/>
      <c r="DI116" s="814"/>
      <c r="DJ116" s="814"/>
      <c r="DK116" s="815"/>
      <c r="DL116" s="816">
        <v>181762</v>
      </c>
      <c r="DM116" s="814"/>
      <c r="DN116" s="814"/>
      <c r="DO116" s="814"/>
      <c r="DP116" s="815"/>
      <c r="DQ116" s="816">
        <v>152038</v>
      </c>
      <c r="DR116" s="814"/>
      <c r="DS116" s="814"/>
      <c r="DT116" s="814"/>
      <c r="DU116" s="815"/>
      <c r="DV116" s="784">
        <v>1.1000000000000001</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4381469</v>
      </c>
      <c r="AB117" s="925"/>
      <c r="AC117" s="925"/>
      <c r="AD117" s="925"/>
      <c r="AE117" s="926"/>
      <c r="AF117" s="928">
        <v>4076464</v>
      </c>
      <c r="AG117" s="925"/>
      <c r="AH117" s="925"/>
      <c r="AI117" s="925"/>
      <c r="AJ117" s="926"/>
      <c r="AK117" s="928">
        <v>4197349</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432</v>
      </c>
      <c r="BP118" s="868"/>
      <c r="BQ118" s="887">
        <v>50931458</v>
      </c>
      <c r="BR118" s="888"/>
      <c r="BS118" s="888"/>
      <c r="BT118" s="888"/>
      <c r="BU118" s="888"/>
      <c r="BV118" s="888">
        <v>48524270</v>
      </c>
      <c r="BW118" s="888"/>
      <c r="BX118" s="888"/>
      <c r="BY118" s="888"/>
      <c r="BZ118" s="888"/>
      <c r="CA118" s="888">
        <v>46866825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1203089</v>
      </c>
      <c r="BR119" s="830"/>
      <c r="BS119" s="830"/>
      <c r="BT119" s="830"/>
      <c r="BU119" s="830"/>
      <c r="BV119" s="830">
        <v>1320355</v>
      </c>
      <c r="BW119" s="830"/>
      <c r="BX119" s="830"/>
      <c r="BY119" s="830"/>
      <c r="BZ119" s="830"/>
      <c r="CA119" s="830">
        <v>1566081</v>
      </c>
      <c r="CB119" s="830"/>
      <c r="CC119" s="830"/>
      <c r="CD119" s="830"/>
      <c r="CE119" s="830"/>
      <c r="CF119" s="891">
        <v>10.9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872</v>
      </c>
      <c r="DH119" s="747"/>
      <c r="DI119" s="747"/>
      <c r="DJ119" s="747"/>
      <c r="DK119" s="748"/>
      <c r="DL119" s="749">
        <v>599</v>
      </c>
      <c r="DM119" s="747"/>
      <c r="DN119" s="747"/>
      <c r="DO119" s="747"/>
      <c r="DP119" s="748"/>
      <c r="DQ119" s="749">
        <v>143</v>
      </c>
      <c r="DR119" s="747"/>
      <c r="DS119" s="747"/>
      <c r="DT119" s="747"/>
      <c r="DU119" s="748"/>
      <c r="DV119" s="837">
        <v>0</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5596754</v>
      </c>
      <c r="BR120" s="801"/>
      <c r="BS120" s="801"/>
      <c r="BT120" s="801"/>
      <c r="BU120" s="801"/>
      <c r="BV120" s="801">
        <v>5453827</v>
      </c>
      <c r="BW120" s="801"/>
      <c r="BX120" s="801"/>
      <c r="BY120" s="801"/>
      <c r="BZ120" s="801"/>
      <c r="CA120" s="801">
        <v>5217237</v>
      </c>
      <c r="CB120" s="801"/>
      <c r="CC120" s="801"/>
      <c r="CD120" s="801"/>
      <c r="CE120" s="801"/>
      <c r="CF120" s="878">
        <v>36.200000000000003</v>
      </c>
      <c r="CG120" s="879"/>
      <c r="CH120" s="879"/>
      <c r="CI120" s="879"/>
      <c r="CJ120" s="879"/>
      <c r="CK120" s="880" t="s">
        <v>438</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7166618</v>
      </c>
      <c r="DH120" s="830"/>
      <c r="DI120" s="830"/>
      <c r="DJ120" s="830"/>
      <c r="DK120" s="830"/>
      <c r="DL120" s="830">
        <v>6650322</v>
      </c>
      <c r="DM120" s="830"/>
      <c r="DN120" s="830"/>
      <c r="DO120" s="830"/>
      <c r="DP120" s="830"/>
      <c r="DQ120" s="830">
        <v>5952549</v>
      </c>
      <c r="DR120" s="830"/>
      <c r="DS120" s="830"/>
      <c r="DT120" s="830"/>
      <c r="DU120" s="830"/>
      <c r="DV120" s="831">
        <v>41.3</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80793</v>
      </c>
      <c r="AB121" s="814"/>
      <c r="AC121" s="814"/>
      <c r="AD121" s="814"/>
      <c r="AE121" s="815"/>
      <c r="AF121" s="816">
        <v>80793</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28976072</v>
      </c>
      <c r="BR121" s="888"/>
      <c r="BS121" s="888"/>
      <c r="BT121" s="888"/>
      <c r="BU121" s="888"/>
      <c r="BV121" s="888">
        <v>28495661</v>
      </c>
      <c r="BW121" s="888"/>
      <c r="BX121" s="888"/>
      <c r="BY121" s="888"/>
      <c r="BZ121" s="888"/>
      <c r="CA121" s="888">
        <v>28164992</v>
      </c>
      <c r="CB121" s="888"/>
      <c r="CC121" s="888"/>
      <c r="CD121" s="888"/>
      <c r="CE121" s="888"/>
      <c r="CF121" s="889">
        <v>195.3</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1741563</v>
      </c>
      <c r="DH121" s="801"/>
      <c r="DI121" s="801"/>
      <c r="DJ121" s="801"/>
      <c r="DK121" s="801"/>
      <c r="DL121" s="801">
        <v>1643992</v>
      </c>
      <c r="DM121" s="801"/>
      <c r="DN121" s="801"/>
      <c r="DO121" s="801"/>
      <c r="DP121" s="801"/>
      <c r="DQ121" s="801">
        <v>2377278</v>
      </c>
      <c r="DR121" s="801"/>
      <c r="DS121" s="801"/>
      <c r="DT121" s="801"/>
      <c r="DU121" s="801"/>
      <c r="DV121" s="853">
        <v>16.5</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2032</v>
      </c>
      <c r="AB122" s="814"/>
      <c r="AC122" s="814"/>
      <c r="AD122" s="814"/>
      <c r="AE122" s="815"/>
      <c r="AF122" s="816">
        <v>2032</v>
      </c>
      <c r="AG122" s="814"/>
      <c r="AH122" s="814"/>
      <c r="AI122" s="814"/>
      <c r="AJ122" s="815"/>
      <c r="AK122" s="816">
        <v>2032</v>
      </c>
      <c r="AL122" s="814"/>
      <c r="AM122" s="814"/>
      <c r="AN122" s="814"/>
      <c r="AO122" s="815"/>
      <c r="AP122" s="784">
        <v>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441</v>
      </c>
      <c r="BP122" s="868"/>
      <c r="BQ122" s="869">
        <v>35775915</v>
      </c>
      <c r="BR122" s="870"/>
      <c r="BS122" s="870"/>
      <c r="BT122" s="870"/>
      <c r="BU122" s="870"/>
      <c r="BV122" s="870">
        <v>35269843</v>
      </c>
      <c r="BW122" s="870"/>
      <c r="BX122" s="870"/>
      <c r="BY122" s="870"/>
      <c r="BZ122" s="870"/>
      <c r="CA122" s="870">
        <v>34948310</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823393</v>
      </c>
      <c r="DH122" s="801"/>
      <c r="DI122" s="801"/>
      <c r="DJ122" s="801"/>
      <c r="DK122" s="801"/>
      <c r="DL122" s="801">
        <v>751130</v>
      </c>
      <c r="DM122" s="801"/>
      <c r="DN122" s="801"/>
      <c r="DO122" s="801"/>
      <c r="DP122" s="801"/>
      <c r="DQ122" s="801">
        <v>678619</v>
      </c>
      <c r="DR122" s="801"/>
      <c r="DS122" s="801"/>
      <c r="DT122" s="801"/>
      <c r="DU122" s="801"/>
      <c r="DV122" s="853">
        <v>4.7</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35545</v>
      </c>
      <c r="AB123" s="814"/>
      <c r="AC123" s="814"/>
      <c r="AD123" s="814"/>
      <c r="AE123" s="815"/>
      <c r="AF123" s="816">
        <v>34632</v>
      </c>
      <c r="AG123" s="814"/>
      <c r="AH123" s="814"/>
      <c r="AI123" s="814"/>
      <c r="AJ123" s="815"/>
      <c r="AK123" s="816">
        <v>29868</v>
      </c>
      <c r="AL123" s="814"/>
      <c r="AM123" s="814"/>
      <c r="AN123" s="814"/>
      <c r="AO123" s="815"/>
      <c r="AP123" s="784">
        <v>0.2</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106.5</v>
      </c>
      <c r="BR123" s="862"/>
      <c r="BS123" s="862"/>
      <c r="BT123" s="862"/>
      <c r="BU123" s="862"/>
      <c r="BV123" s="862">
        <v>93.3</v>
      </c>
      <c r="BW123" s="862"/>
      <c r="BX123" s="862"/>
      <c r="BY123" s="862"/>
      <c r="BZ123" s="862"/>
      <c r="CA123" s="862">
        <v>82.6</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134987</v>
      </c>
      <c r="DH123" s="814"/>
      <c r="DI123" s="814"/>
      <c r="DJ123" s="814"/>
      <c r="DK123" s="815"/>
      <c r="DL123" s="816">
        <v>128825</v>
      </c>
      <c r="DM123" s="814"/>
      <c r="DN123" s="814"/>
      <c r="DO123" s="814"/>
      <c r="DP123" s="815"/>
      <c r="DQ123" s="816">
        <v>133907</v>
      </c>
      <c r="DR123" s="814"/>
      <c r="DS123" s="814"/>
      <c r="DT123" s="814"/>
      <c r="DU123" s="815"/>
      <c r="DV123" s="784">
        <v>0.9</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152975</v>
      </c>
      <c r="DH124" s="747"/>
      <c r="DI124" s="747"/>
      <c r="DJ124" s="747"/>
      <c r="DK124" s="748"/>
      <c r="DL124" s="749">
        <v>128519</v>
      </c>
      <c r="DM124" s="747"/>
      <c r="DN124" s="747"/>
      <c r="DO124" s="747"/>
      <c r="DP124" s="748"/>
      <c r="DQ124" s="749">
        <v>120712</v>
      </c>
      <c r="DR124" s="747"/>
      <c r="DS124" s="747"/>
      <c r="DT124" s="747"/>
      <c r="DU124" s="748"/>
      <c r="DV124" s="837">
        <v>0.8</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11699</v>
      </c>
      <c r="AB126" s="814"/>
      <c r="AC126" s="814"/>
      <c r="AD126" s="814"/>
      <c r="AE126" s="815"/>
      <c r="AF126" s="816">
        <v>11693</v>
      </c>
      <c r="AG126" s="814"/>
      <c r="AH126" s="814"/>
      <c r="AI126" s="814"/>
      <c r="AJ126" s="815"/>
      <c r="AK126" s="816">
        <v>80456</v>
      </c>
      <c r="AL126" s="814"/>
      <c r="AM126" s="814"/>
      <c r="AN126" s="814"/>
      <c r="AO126" s="815"/>
      <c r="AP126" s="784">
        <v>0.6</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2550267</v>
      </c>
      <c r="DH126" s="801"/>
      <c r="DI126" s="801"/>
      <c r="DJ126" s="801"/>
      <c r="DK126" s="801"/>
      <c r="DL126" s="801">
        <v>2499725</v>
      </c>
      <c r="DM126" s="801"/>
      <c r="DN126" s="801"/>
      <c r="DO126" s="801"/>
      <c r="DP126" s="801"/>
      <c r="DQ126" s="801">
        <v>1805156</v>
      </c>
      <c r="DR126" s="801"/>
      <c r="DS126" s="801"/>
      <c r="DT126" s="801"/>
      <c r="DU126" s="801"/>
      <c r="DV126" s="853">
        <v>12.5</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300</v>
      </c>
      <c r="AB127" s="814"/>
      <c r="AC127" s="814"/>
      <c r="AD127" s="814"/>
      <c r="AE127" s="815"/>
      <c r="AF127" s="816">
        <v>240</v>
      </c>
      <c r="AG127" s="814"/>
      <c r="AH127" s="814"/>
      <c r="AI127" s="814"/>
      <c r="AJ127" s="815"/>
      <c r="AK127" s="816">
        <v>205</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12.66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653387</v>
      </c>
      <c r="AB128" s="754"/>
      <c r="AC128" s="754"/>
      <c r="AD128" s="754"/>
      <c r="AE128" s="755"/>
      <c r="AF128" s="756">
        <v>598496</v>
      </c>
      <c r="AG128" s="754"/>
      <c r="AH128" s="754"/>
      <c r="AI128" s="754"/>
      <c r="AJ128" s="755"/>
      <c r="AK128" s="756">
        <v>584451</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17.66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16758951</v>
      </c>
      <c r="AB129" s="814"/>
      <c r="AC129" s="814"/>
      <c r="AD129" s="814"/>
      <c r="AE129" s="815"/>
      <c r="AF129" s="816">
        <v>16700074</v>
      </c>
      <c r="AG129" s="814"/>
      <c r="AH129" s="814"/>
      <c r="AI129" s="814"/>
      <c r="AJ129" s="815"/>
      <c r="AK129" s="816">
        <v>16849512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7.8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2532299</v>
      </c>
      <c r="AB130" s="814"/>
      <c r="AC130" s="814"/>
      <c r="AD130" s="814"/>
      <c r="AE130" s="815"/>
      <c r="AF130" s="816">
        <v>2498074</v>
      </c>
      <c r="AG130" s="814"/>
      <c r="AH130" s="814"/>
      <c r="AI130" s="814"/>
      <c r="AJ130" s="815"/>
      <c r="AK130" s="816">
        <v>2429201</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82.6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14226652</v>
      </c>
      <c r="AB131" s="747"/>
      <c r="AC131" s="747"/>
      <c r="AD131" s="747"/>
      <c r="AE131" s="748"/>
      <c r="AF131" s="749">
        <v>14202000</v>
      </c>
      <c r="AG131" s="747"/>
      <c r="AH131" s="747"/>
      <c r="AI131" s="747"/>
      <c r="AJ131" s="748"/>
      <c r="AK131" s="749">
        <v>14420311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8.4052312520000001</v>
      </c>
      <c r="AB132" s="770"/>
      <c r="AC132" s="770"/>
      <c r="AD132" s="770"/>
      <c r="AE132" s="771"/>
      <c r="AF132" s="772">
        <v>6.8996901839999998</v>
      </c>
      <c r="AG132" s="770"/>
      <c r="AH132" s="770"/>
      <c r="AI132" s="770"/>
      <c r="AJ132" s="771"/>
      <c r="AK132" s="772">
        <v>8.2085400239999995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9.8000000000000007</v>
      </c>
      <c r="AB133" s="779"/>
      <c r="AC133" s="779"/>
      <c r="AD133" s="779"/>
      <c r="AE133" s="780"/>
      <c r="AF133" s="778">
        <v>8.5</v>
      </c>
      <c r="AG133" s="779"/>
      <c r="AH133" s="779"/>
      <c r="AI133" s="779"/>
      <c r="AJ133" s="780"/>
      <c r="AK133" s="778">
        <v>7.8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3857654</v>
      </c>
      <c r="L9" s="264">
        <v>65161</v>
      </c>
      <c r="M9" s="265">
        <v>58112</v>
      </c>
      <c r="N9" s="266">
        <v>12.1</v>
      </c>
    </row>
    <row r="10" spans="1:16">
      <c r="A10" s="248"/>
      <c r="B10" s="244"/>
      <c r="C10" s="244"/>
      <c r="D10" s="244"/>
      <c r="E10" s="244"/>
      <c r="F10" s="244"/>
      <c r="G10" s="1163" t="s">
        <v>479</v>
      </c>
      <c r="H10" s="1164"/>
      <c r="I10" s="1164"/>
      <c r="J10" s="1165"/>
      <c r="K10" s="267">
        <v>70754</v>
      </c>
      <c r="L10" s="268">
        <v>1195</v>
      </c>
      <c r="M10" s="269">
        <v>3510</v>
      </c>
      <c r="N10" s="270">
        <v>-66</v>
      </c>
    </row>
    <row r="11" spans="1:16" ht="13.5" customHeight="1">
      <c r="A11" s="248"/>
      <c r="B11" s="244"/>
      <c r="C11" s="244"/>
      <c r="D11" s="244"/>
      <c r="E11" s="244"/>
      <c r="F11" s="244"/>
      <c r="G11" s="1163" t="s">
        <v>480</v>
      </c>
      <c r="H11" s="1164"/>
      <c r="I11" s="1164"/>
      <c r="J11" s="1165"/>
      <c r="K11" s="267">
        <v>1000476</v>
      </c>
      <c r="L11" s="268">
        <v>16899</v>
      </c>
      <c r="M11" s="269">
        <v>6281</v>
      </c>
      <c r="N11" s="270">
        <v>169</v>
      </c>
    </row>
    <row r="12" spans="1:16" ht="13.5" customHeight="1">
      <c r="A12" s="248"/>
      <c r="B12" s="244"/>
      <c r="C12" s="244"/>
      <c r="D12" s="244"/>
      <c r="E12" s="244"/>
      <c r="F12" s="244"/>
      <c r="G12" s="1163" t="s">
        <v>481</v>
      </c>
      <c r="H12" s="1164"/>
      <c r="I12" s="1164"/>
      <c r="J12" s="1165"/>
      <c r="K12" s="267">
        <v>11476</v>
      </c>
      <c r="L12" s="268">
        <v>194</v>
      </c>
      <c r="M12" s="269">
        <v>744</v>
      </c>
      <c r="N12" s="270">
        <v>-73.900000000000006</v>
      </c>
    </row>
    <row r="13" spans="1:16" ht="13.5" customHeight="1">
      <c r="A13" s="248"/>
      <c r="B13" s="244"/>
      <c r="C13" s="244"/>
      <c r="D13" s="244"/>
      <c r="E13" s="244"/>
      <c r="F13" s="244"/>
      <c r="G13" s="1163" t="s">
        <v>482</v>
      </c>
      <c r="H13" s="1164"/>
      <c r="I13" s="1164"/>
      <c r="J13" s="1165"/>
      <c r="K13" s="267">
        <v>1664</v>
      </c>
      <c r="L13" s="268">
        <v>28</v>
      </c>
      <c r="M13" s="269">
        <v>1</v>
      </c>
      <c r="N13" s="270">
        <v>2700</v>
      </c>
    </row>
    <row r="14" spans="1:16" ht="13.5" customHeight="1">
      <c r="A14" s="248"/>
      <c r="B14" s="244"/>
      <c r="C14" s="244"/>
      <c r="D14" s="244"/>
      <c r="E14" s="244"/>
      <c r="F14" s="244"/>
      <c r="G14" s="1163" t="s">
        <v>483</v>
      </c>
      <c r="H14" s="1164"/>
      <c r="I14" s="1164"/>
      <c r="J14" s="1165"/>
      <c r="K14" s="267">
        <v>290595</v>
      </c>
      <c r="L14" s="268">
        <v>4909</v>
      </c>
      <c r="M14" s="269">
        <v>2803</v>
      </c>
      <c r="N14" s="270">
        <v>75.099999999999994</v>
      </c>
    </row>
    <row r="15" spans="1:16" ht="13.5" customHeight="1">
      <c r="A15" s="248"/>
      <c r="B15" s="244"/>
      <c r="C15" s="244"/>
      <c r="D15" s="244"/>
      <c r="E15" s="244"/>
      <c r="F15" s="244"/>
      <c r="G15" s="1163" t="s">
        <v>484</v>
      </c>
      <c r="H15" s="1164"/>
      <c r="I15" s="1164"/>
      <c r="J15" s="1165"/>
      <c r="K15" s="267">
        <v>118285</v>
      </c>
      <c r="L15" s="268">
        <v>1998</v>
      </c>
      <c r="M15" s="269">
        <v>1119</v>
      </c>
      <c r="N15" s="270">
        <v>78.599999999999994</v>
      </c>
    </row>
    <row r="16" spans="1:16">
      <c r="A16" s="248"/>
      <c r="B16" s="244"/>
      <c r="C16" s="244"/>
      <c r="D16" s="244"/>
      <c r="E16" s="244"/>
      <c r="F16" s="244"/>
      <c r="G16" s="1166" t="s">
        <v>485</v>
      </c>
      <c r="H16" s="1167"/>
      <c r="I16" s="1167"/>
      <c r="J16" s="1168"/>
      <c r="K16" s="268">
        <v>-320662</v>
      </c>
      <c r="L16" s="268">
        <v>-5416</v>
      </c>
      <c r="M16" s="269">
        <v>-5386</v>
      </c>
      <c r="N16" s="270">
        <v>0.6</v>
      </c>
    </row>
    <row r="17" spans="1:16">
      <c r="A17" s="248"/>
      <c r="B17" s="244"/>
      <c r="C17" s="244"/>
      <c r="D17" s="244"/>
      <c r="E17" s="244"/>
      <c r="F17" s="244"/>
      <c r="G17" s="1166" t="s">
        <v>166</v>
      </c>
      <c r="H17" s="1167"/>
      <c r="I17" s="1167"/>
      <c r="J17" s="1168"/>
      <c r="K17" s="268">
        <v>5030242</v>
      </c>
      <c r="L17" s="268">
        <v>84967</v>
      </c>
      <c r="M17" s="269">
        <v>67183</v>
      </c>
      <c r="N17" s="270">
        <v>26.5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6.35</v>
      </c>
      <c r="L21" s="281">
        <v>6.12</v>
      </c>
      <c r="M21" s="282">
        <v>0.23</v>
      </c>
      <c r="N21" s="249"/>
      <c r="O21" s="283"/>
      <c r="P21" s="279"/>
    </row>
    <row r="22" spans="1:16" s="284" customFormat="1">
      <c r="A22" s="279"/>
      <c r="B22" s="249"/>
      <c r="C22" s="249"/>
      <c r="D22" s="249"/>
      <c r="E22" s="249"/>
      <c r="F22" s="249"/>
      <c r="G22" s="1160" t="s">
        <v>491</v>
      </c>
      <c r="H22" s="1161"/>
      <c r="I22" s="1161"/>
      <c r="J22" s="1162"/>
      <c r="K22" s="285">
        <v>99</v>
      </c>
      <c r="L22" s="286">
        <v>98.7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495</v>
      </c>
      <c r="H32" s="1152"/>
      <c r="I32" s="1152"/>
      <c r="J32" s="1153"/>
      <c r="K32" s="294">
        <v>3045585</v>
      </c>
      <c r="L32" s="294">
        <v>51444</v>
      </c>
      <c r="M32" s="295">
        <v>33998</v>
      </c>
      <c r="N32" s="296">
        <v>51.3</v>
      </c>
    </row>
    <row r="33" spans="1:16" ht="13.5" customHeight="1">
      <c r="A33" s="248"/>
      <c r="B33" s="244"/>
      <c r="C33" s="244"/>
      <c r="D33" s="244"/>
      <c r="E33" s="244"/>
      <c r="F33" s="244"/>
      <c r="G33" s="1151" t="s">
        <v>496</v>
      </c>
      <c r="H33" s="1152"/>
      <c r="I33" s="1152"/>
      <c r="J33" s="1153"/>
      <c r="K33" s="294" t="s">
        <v>497</v>
      </c>
      <c r="L33" s="294" t="s">
        <v>497</v>
      </c>
      <c r="M33" s="295">
        <v>1</v>
      </c>
      <c r="N33" s="296" t="s">
        <v>497</v>
      </c>
    </row>
    <row r="34" spans="1:16" ht="27" customHeight="1">
      <c r="A34" s="248"/>
      <c r="B34" s="244"/>
      <c r="C34" s="244"/>
      <c r="D34" s="244"/>
      <c r="E34" s="244"/>
      <c r="F34" s="244"/>
      <c r="G34" s="1151" t="s">
        <v>498</v>
      </c>
      <c r="H34" s="1152"/>
      <c r="I34" s="1152"/>
      <c r="J34" s="1153"/>
      <c r="K34" s="294" t="s">
        <v>497</v>
      </c>
      <c r="L34" s="294" t="s">
        <v>497</v>
      </c>
      <c r="M34" s="295">
        <v>39</v>
      </c>
      <c r="N34" s="296" t="s">
        <v>497</v>
      </c>
    </row>
    <row r="35" spans="1:16" ht="27" customHeight="1">
      <c r="A35" s="248"/>
      <c r="B35" s="244"/>
      <c r="C35" s="244"/>
      <c r="D35" s="244"/>
      <c r="E35" s="244"/>
      <c r="F35" s="244"/>
      <c r="G35" s="1151" t="s">
        <v>499</v>
      </c>
      <c r="H35" s="1152"/>
      <c r="I35" s="1152"/>
      <c r="J35" s="1153"/>
      <c r="K35" s="294">
        <v>878044</v>
      </c>
      <c r="L35" s="294">
        <v>14831</v>
      </c>
      <c r="M35" s="295">
        <v>9007</v>
      </c>
      <c r="N35" s="296">
        <v>64.7</v>
      </c>
    </row>
    <row r="36" spans="1:16" ht="27" customHeight="1">
      <c r="A36" s="248"/>
      <c r="B36" s="244"/>
      <c r="C36" s="244"/>
      <c r="D36" s="244"/>
      <c r="E36" s="244"/>
      <c r="F36" s="244"/>
      <c r="G36" s="1151" t="s">
        <v>500</v>
      </c>
      <c r="H36" s="1152"/>
      <c r="I36" s="1152"/>
      <c r="J36" s="1153"/>
      <c r="K36" s="294">
        <v>160523</v>
      </c>
      <c r="L36" s="294">
        <v>2711</v>
      </c>
      <c r="M36" s="295">
        <v>2239</v>
      </c>
      <c r="N36" s="296">
        <v>21.1</v>
      </c>
    </row>
    <row r="37" spans="1:16" ht="13.5" customHeight="1">
      <c r="A37" s="248"/>
      <c r="B37" s="244"/>
      <c r="C37" s="244"/>
      <c r="D37" s="244"/>
      <c r="E37" s="244"/>
      <c r="F37" s="244"/>
      <c r="G37" s="1151" t="s">
        <v>501</v>
      </c>
      <c r="H37" s="1152"/>
      <c r="I37" s="1152"/>
      <c r="J37" s="1153"/>
      <c r="K37" s="294">
        <v>112561</v>
      </c>
      <c r="L37" s="294">
        <v>1901</v>
      </c>
      <c r="M37" s="295">
        <v>951</v>
      </c>
      <c r="N37" s="296">
        <v>99.9</v>
      </c>
    </row>
    <row r="38" spans="1:16" ht="27" customHeight="1">
      <c r="A38" s="248"/>
      <c r="B38" s="244"/>
      <c r="C38" s="244"/>
      <c r="D38" s="244"/>
      <c r="E38" s="244"/>
      <c r="F38" s="244"/>
      <c r="G38" s="1154" t="s">
        <v>502</v>
      </c>
      <c r="H38" s="1155"/>
      <c r="I38" s="1155"/>
      <c r="J38" s="1156"/>
      <c r="K38" s="297">
        <v>636</v>
      </c>
      <c r="L38" s="297">
        <v>11</v>
      </c>
      <c r="M38" s="298">
        <v>6</v>
      </c>
      <c r="N38" s="299">
        <v>83.3</v>
      </c>
      <c r="O38" s="293"/>
    </row>
    <row r="39" spans="1:16">
      <c r="A39" s="248"/>
      <c r="B39" s="244"/>
      <c r="C39" s="244"/>
      <c r="D39" s="244"/>
      <c r="E39" s="244"/>
      <c r="F39" s="244"/>
      <c r="G39" s="1154" t="s">
        <v>503</v>
      </c>
      <c r="H39" s="1155"/>
      <c r="I39" s="1155"/>
      <c r="J39" s="1156"/>
      <c r="K39" s="300">
        <v>-584451</v>
      </c>
      <c r="L39" s="300">
        <v>-9872</v>
      </c>
      <c r="M39" s="301">
        <v>-6589</v>
      </c>
      <c r="N39" s="302">
        <v>49.8</v>
      </c>
      <c r="O39" s="293"/>
    </row>
    <row r="40" spans="1:16" ht="27" customHeight="1">
      <c r="A40" s="248"/>
      <c r="B40" s="244"/>
      <c r="C40" s="244"/>
      <c r="D40" s="244"/>
      <c r="E40" s="244"/>
      <c r="F40" s="244"/>
      <c r="G40" s="1151" t="s">
        <v>504</v>
      </c>
      <c r="H40" s="1152"/>
      <c r="I40" s="1152"/>
      <c r="J40" s="1153"/>
      <c r="K40" s="300">
        <v>-2429201</v>
      </c>
      <c r="L40" s="300">
        <v>-41032</v>
      </c>
      <c r="M40" s="301">
        <v>-27524</v>
      </c>
      <c r="N40" s="302">
        <v>49.1</v>
      </c>
      <c r="O40" s="293"/>
    </row>
    <row r="41" spans="1:16">
      <c r="A41" s="248"/>
      <c r="B41" s="244"/>
      <c r="C41" s="244"/>
      <c r="D41" s="244"/>
      <c r="E41" s="244"/>
      <c r="F41" s="244"/>
      <c r="G41" s="1157" t="s">
        <v>277</v>
      </c>
      <c r="H41" s="1158"/>
      <c r="I41" s="1158"/>
      <c r="J41" s="1159"/>
      <c r="K41" s="294">
        <v>1183697</v>
      </c>
      <c r="L41" s="300">
        <v>19994</v>
      </c>
      <c r="M41" s="301">
        <v>12127</v>
      </c>
      <c r="N41" s="302">
        <v>64.900000000000006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1859624</v>
      </c>
      <c r="J51" s="320">
        <v>30679</v>
      </c>
      <c r="K51" s="321">
        <v>-26.7</v>
      </c>
      <c r="L51" s="322">
        <v>47569</v>
      </c>
      <c r="M51" s="323">
        <v>-23.1</v>
      </c>
      <c r="N51" s="324">
        <v>-3.6</v>
      </c>
    </row>
    <row r="52" spans="1:14">
      <c r="A52" s="248"/>
      <c r="B52" s="244"/>
      <c r="C52" s="244"/>
      <c r="D52" s="244"/>
      <c r="E52" s="244"/>
      <c r="F52" s="244"/>
      <c r="G52" s="325"/>
      <c r="H52" s="326" t="s">
        <v>515</v>
      </c>
      <c r="I52" s="327">
        <v>845298</v>
      </c>
      <c r="J52" s="328">
        <v>13945</v>
      </c>
      <c r="K52" s="329">
        <v>-4.7</v>
      </c>
      <c r="L52" s="330">
        <v>26255</v>
      </c>
      <c r="M52" s="331">
        <v>-18.399999999999999</v>
      </c>
      <c r="N52" s="332">
        <v>13.7</v>
      </c>
    </row>
    <row r="53" spans="1:14">
      <c r="A53" s="248"/>
      <c r="B53" s="244"/>
      <c r="C53" s="244"/>
      <c r="D53" s="244"/>
      <c r="E53" s="244"/>
      <c r="F53" s="244"/>
      <c r="G53" s="310" t="s">
        <v>516</v>
      </c>
      <c r="H53" s="311"/>
      <c r="I53" s="319">
        <v>2497892</v>
      </c>
      <c r="J53" s="320">
        <v>41350</v>
      </c>
      <c r="K53" s="321">
        <v>34.799999999999997</v>
      </c>
      <c r="L53" s="322">
        <v>50880</v>
      </c>
      <c r="M53" s="323">
        <v>7</v>
      </c>
      <c r="N53" s="324">
        <v>27.8</v>
      </c>
    </row>
    <row r="54" spans="1:14">
      <c r="A54" s="248"/>
      <c r="B54" s="244"/>
      <c r="C54" s="244"/>
      <c r="D54" s="244"/>
      <c r="E54" s="244"/>
      <c r="F54" s="244"/>
      <c r="G54" s="325"/>
      <c r="H54" s="326" t="s">
        <v>515</v>
      </c>
      <c r="I54" s="327">
        <v>2101524</v>
      </c>
      <c r="J54" s="328">
        <v>34789</v>
      </c>
      <c r="K54" s="329">
        <v>149.5</v>
      </c>
      <c r="L54" s="330">
        <v>26879</v>
      </c>
      <c r="M54" s="331">
        <v>2.4</v>
      </c>
      <c r="N54" s="332">
        <v>147.1</v>
      </c>
    </row>
    <row r="55" spans="1:14">
      <c r="A55" s="248"/>
      <c r="B55" s="244"/>
      <c r="C55" s="244"/>
      <c r="D55" s="244"/>
      <c r="E55" s="244"/>
      <c r="F55" s="244"/>
      <c r="G55" s="310" t="s">
        <v>517</v>
      </c>
      <c r="H55" s="311"/>
      <c r="I55" s="319">
        <v>2685382</v>
      </c>
      <c r="J55" s="320">
        <v>44767</v>
      </c>
      <c r="K55" s="321">
        <v>8.3000000000000007</v>
      </c>
      <c r="L55" s="322">
        <v>63956</v>
      </c>
      <c r="M55" s="323">
        <v>25.7</v>
      </c>
      <c r="N55" s="324">
        <v>-17.399999999999999</v>
      </c>
    </row>
    <row r="56" spans="1:14">
      <c r="A56" s="248"/>
      <c r="B56" s="244"/>
      <c r="C56" s="244"/>
      <c r="D56" s="244"/>
      <c r="E56" s="244"/>
      <c r="F56" s="244"/>
      <c r="G56" s="325"/>
      <c r="H56" s="326" t="s">
        <v>515</v>
      </c>
      <c r="I56" s="327">
        <v>2067600</v>
      </c>
      <c r="J56" s="328">
        <v>34468</v>
      </c>
      <c r="K56" s="329">
        <v>-0.9</v>
      </c>
      <c r="L56" s="330">
        <v>29239</v>
      </c>
      <c r="M56" s="331">
        <v>8.8000000000000007</v>
      </c>
      <c r="N56" s="332">
        <v>-9.6999999999999993</v>
      </c>
    </row>
    <row r="57" spans="1:14">
      <c r="A57" s="248"/>
      <c r="B57" s="244"/>
      <c r="C57" s="244"/>
      <c r="D57" s="244"/>
      <c r="E57" s="244"/>
      <c r="F57" s="244"/>
      <c r="G57" s="310" t="s">
        <v>518</v>
      </c>
      <c r="H57" s="311"/>
      <c r="I57" s="319">
        <v>1484298</v>
      </c>
      <c r="J57" s="320">
        <v>25004</v>
      </c>
      <c r="K57" s="321">
        <v>-44.1</v>
      </c>
      <c r="L57" s="322">
        <v>66255</v>
      </c>
      <c r="M57" s="323">
        <v>3.6</v>
      </c>
      <c r="N57" s="324">
        <v>-47.7</v>
      </c>
    </row>
    <row r="58" spans="1:14">
      <c r="A58" s="248"/>
      <c r="B58" s="244"/>
      <c r="C58" s="244"/>
      <c r="D58" s="244"/>
      <c r="E58" s="244"/>
      <c r="F58" s="244"/>
      <c r="G58" s="325"/>
      <c r="H58" s="326" t="s">
        <v>515</v>
      </c>
      <c r="I58" s="327">
        <v>788964</v>
      </c>
      <c r="J58" s="328">
        <v>13291</v>
      </c>
      <c r="K58" s="329">
        <v>-61.4</v>
      </c>
      <c r="L58" s="330">
        <v>31822</v>
      </c>
      <c r="M58" s="331">
        <v>8.8000000000000007</v>
      </c>
      <c r="N58" s="332">
        <v>-70.2</v>
      </c>
    </row>
    <row r="59" spans="1:14">
      <c r="A59" s="248"/>
      <c r="B59" s="244"/>
      <c r="C59" s="244"/>
      <c r="D59" s="244"/>
      <c r="E59" s="244"/>
      <c r="F59" s="244"/>
      <c r="G59" s="310" t="s">
        <v>519</v>
      </c>
      <c r="H59" s="311"/>
      <c r="I59" s="319">
        <v>2457346</v>
      </c>
      <c r="J59" s="320">
        <v>41508</v>
      </c>
      <c r="K59" s="321">
        <v>66</v>
      </c>
      <c r="L59" s="322">
        <v>47278</v>
      </c>
      <c r="M59" s="323">
        <v>-28.6</v>
      </c>
      <c r="N59" s="324">
        <v>94.6</v>
      </c>
    </row>
    <row r="60" spans="1:14">
      <c r="A60" s="248"/>
      <c r="B60" s="244"/>
      <c r="C60" s="244"/>
      <c r="D60" s="244"/>
      <c r="E60" s="244"/>
      <c r="F60" s="244"/>
      <c r="G60" s="325"/>
      <c r="H60" s="326" t="s">
        <v>515</v>
      </c>
      <c r="I60" s="333">
        <v>1413334</v>
      </c>
      <c r="J60" s="328">
        <v>23873</v>
      </c>
      <c r="K60" s="329">
        <v>79.599999999999994</v>
      </c>
      <c r="L60" s="330">
        <v>24096</v>
      </c>
      <c r="M60" s="331">
        <v>-24.3</v>
      </c>
      <c r="N60" s="332">
        <v>103.9</v>
      </c>
    </row>
    <row r="61" spans="1:14">
      <c r="A61" s="248"/>
      <c r="B61" s="244"/>
      <c r="C61" s="244"/>
      <c r="D61" s="244"/>
      <c r="E61" s="244"/>
      <c r="F61" s="244"/>
      <c r="G61" s="310" t="s">
        <v>520</v>
      </c>
      <c r="H61" s="334"/>
      <c r="I61" s="335">
        <v>2196908</v>
      </c>
      <c r="J61" s="336">
        <v>36662</v>
      </c>
      <c r="K61" s="337">
        <v>7.7</v>
      </c>
      <c r="L61" s="338">
        <v>55188</v>
      </c>
      <c r="M61" s="339">
        <v>-3.1</v>
      </c>
      <c r="N61" s="324">
        <v>10.8</v>
      </c>
    </row>
    <row r="62" spans="1:14">
      <c r="A62" s="248"/>
      <c r="B62" s="244"/>
      <c r="C62" s="244"/>
      <c r="D62" s="244"/>
      <c r="E62" s="244"/>
      <c r="F62" s="244"/>
      <c r="G62" s="325"/>
      <c r="H62" s="326" t="s">
        <v>515</v>
      </c>
      <c r="I62" s="327">
        <v>1443344</v>
      </c>
      <c r="J62" s="328">
        <v>24073</v>
      </c>
      <c r="K62" s="329">
        <v>32.4</v>
      </c>
      <c r="L62" s="330">
        <v>27658</v>
      </c>
      <c r="M62" s="331">
        <v>-4.5</v>
      </c>
      <c r="N62" s="332">
        <v>36.9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0.99</v>
      </c>
      <c r="G47" s="12">
        <v>1.94</v>
      </c>
      <c r="H47" s="12">
        <v>1.55</v>
      </c>
      <c r="I47" s="12">
        <v>1.68</v>
      </c>
      <c r="J47" s="13">
        <v>2.2599999999999998</v>
      </c>
    </row>
    <row r="48" spans="2:10" ht="57.75" customHeight="1">
      <c r="B48" s="14"/>
      <c r="C48" s="1171" t="s">
        <v>4</v>
      </c>
      <c r="D48" s="1171"/>
      <c r="E48" s="1172"/>
      <c r="F48" s="15">
        <v>3.13</v>
      </c>
      <c r="G48" s="16">
        <v>0.97</v>
      </c>
      <c r="H48" s="16">
        <v>2.4900000000000002</v>
      </c>
      <c r="I48" s="16">
        <v>3.02</v>
      </c>
      <c r="J48" s="17">
        <v>3.48</v>
      </c>
    </row>
    <row r="49" spans="2:10" ht="57.75" customHeight="1" thickBot="1">
      <c r="B49" s="18"/>
      <c r="C49" s="1173" t="s">
        <v>5</v>
      </c>
      <c r="D49" s="1173"/>
      <c r="E49" s="1174"/>
      <c r="F49" s="19">
        <v>1.29</v>
      </c>
      <c r="G49" s="20">
        <v>1.06</v>
      </c>
      <c r="H49" s="20">
        <v>1.18</v>
      </c>
      <c r="I49" s="20">
        <v>0.65</v>
      </c>
      <c r="J49" s="21">
        <v>1.08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t="s">
        <v>528</v>
      </c>
      <c r="G34" s="33" t="s">
        <v>529</v>
      </c>
      <c r="H34" s="33" t="s">
        <v>530</v>
      </c>
      <c r="I34" s="33" t="s">
        <v>531</v>
      </c>
      <c r="J34" s="34" t="s">
        <v>532</v>
      </c>
      <c r="K34" s="22"/>
      <c r="L34" s="22"/>
      <c r="M34" s="22"/>
      <c r="N34" s="22"/>
      <c r="O34" s="22"/>
      <c r="P34" s="22"/>
    </row>
    <row r="35" spans="1:16" ht="39" customHeight="1">
      <c r="A35" s="22"/>
      <c r="B35" s="35"/>
      <c r="C35" s="1175" t="s">
        <v>533</v>
      </c>
      <c r="D35" s="1176"/>
      <c r="E35" s="1177"/>
      <c r="F35" s="36">
        <v>5.9</v>
      </c>
      <c r="G35" s="37">
        <v>5.51</v>
      </c>
      <c r="H35" s="37">
        <v>5.84</v>
      </c>
      <c r="I35" s="37">
        <v>5.45</v>
      </c>
      <c r="J35" s="38">
        <v>6.05</v>
      </c>
      <c r="K35" s="22"/>
      <c r="L35" s="22"/>
      <c r="M35" s="22"/>
      <c r="N35" s="22"/>
      <c r="O35" s="22"/>
      <c r="P35" s="22"/>
    </row>
    <row r="36" spans="1:16" ht="39" customHeight="1">
      <c r="A36" s="22"/>
      <c r="B36" s="35"/>
      <c r="C36" s="1175" t="s">
        <v>534</v>
      </c>
      <c r="D36" s="1176"/>
      <c r="E36" s="1177"/>
      <c r="F36" s="36">
        <v>3.12</v>
      </c>
      <c r="G36" s="37">
        <v>0.96</v>
      </c>
      <c r="H36" s="37">
        <v>2.48</v>
      </c>
      <c r="I36" s="37">
        <v>3.02</v>
      </c>
      <c r="J36" s="38">
        <v>3.47</v>
      </c>
      <c r="K36" s="22"/>
      <c r="L36" s="22"/>
      <c r="M36" s="22"/>
      <c r="N36" s="22"/>
      <c r="O36" s="22"/>
      <c r="P36" s="22"/>
    </row>
    <row r="37" spans="1:16" ht="39" customHeight="1">
      <c r="A37" s="22"/>
      <c r="B37" s="35"/>
      <c r="C37" s="1175" t="s">
        <v>535</v>
      </c>
      <c r="D37" s="1176"/>
      <c r="E37" s="1177"/>
      <c r="F37" s="36">
        <v>0.92</v>
      </c>
      <c r="G37" s="37">
        <v>0.97</v>
      </c>
      <c r="H37" s="37">
        <v>1.22</v>
      </c>
      <c r="I37" s="37">
        <v>1.5</v>
      </c>
      <c r="J37" s="38">
        <v>1.43</v>
      </c>
      <c r="K37" s="22"/>
      <c r="L37" s="22"/>
      <c r="M37" s="22"/>
      <c r="N37" s="22"/>
      <c r="O37" s="22"/>
      <c r="P37" s="22"/>
    </row>
    <row r="38" spans="1:16" ht="39" customHeight="1">
      <c r="A38" s="22"/>
      <c r="B38" s="35"/>
      <c r="C38" s="1175" t="s">
        <v>536</v>
      </c>
      <c r="D38" s="1176"/>
      <c r="E38" s="1177"/>
      <c r="F38" s="36">
        <v>0.16</v>
      </c>
      <c r="G38" s="37">
        <v>0.25</v>
      </c>
      <c r="H38" s="37">
        <v>0.36</v>
      </c>
      <c r="I38" s="37">
        <v>0.22</v>
      </c>
      <c r="J38" s="38">
        <v>0.67</v>
      </c>
      <c r="K38" s="22"/>
      <c r="L38" s="22"/>
      <c r="M38" s="22"/>
      <c r="N38" s="22"/>
      <c r="O38" s="22"/>
      <c r="P38" s="22"/>
    </row>
    <row r="39" spans="1:16" ht="39" customHeight="1">
      <c r="A39" s="22"/>
      <c r="B39" s="35"/>
      <c r="C39" s="1175" t="s">
        <v>537</v>
      </c>
      <c r="D39" s="1176"/>
      <c r="E39" s="1177"/>
      <c r="F39" s="36">
        <v>7.0000000000000007E-2</v>
      </c>
      <c r="G39" s="37">
        <v>0.05</v>
      </c>
      <c r="H39" s="37">
        <v>0.08</v>
      </c>
      <c r="I39" s="37">
        <v>0.02</v>
      </c>
      <c r="J39" s="38">
        <v>0.11</v>
      </c>
      <c r="K39" s="22"/>
      <c r="L39" s="22"/>
      <c r="M39" s="22"/>
      <c r="N39" s="22"/>
      <c r="O39" s="22"/>
      <c r="P39" s="22"/>
    </row>
    <row r="40" spans="1:16" ht="39" customHeight="1">
      <c r="A40" s="22"/>
      <c r="B40" s="35"/>
      <c r="C40" s="1175" t="s">
        <v>538</v>
      </c>
      <c r="D40" s="1176"/>
      <c r="E40" s="1177"/>
      <c r="F40" s="36">
        <v>0.08</v>
      </c>
      <c r="G40" s="37">
        <v>0.09</v>
      </c>
      <c r="H40" s="37">
        <v>0.08</v>
      </c>
      <c r="I40" s="37">
        <v>0.08</v>
      </c>
      <c r="J40" s="38">
        <v>0.06</v>
      </c>
      <c r="K40" s="22"/>
      <c r="L40" s="22"/>
      <c r="M40" s="22"/>
      <c r="N40" s="22"/>
      <c r="O40" s="22"/>
      <c r="P40" s="22"/>
    </row>
    <row r="41" spans="1:16" ht="39" customHeight="1">
      <c r="A41" s="22"/>
      <c r="B41" s="35"/>
      <c r="C41" s="1175" t="s">
        <v>539</v>
      </c>
      <c r="D41" s="1176"/>
      <c r="E41" s="1177"/>
      <c r="F41" s="36">
        <v>0.03</v>
      </c>
      <c r="G41" s="37">
        <v>0.04</v>
      </c>
      <c r="H41" s="37">
        <v>0.03</v>
      </c>
      <c r="I41" s="37">
        <v>0.05</v>
      </c>
      <c r="J41" s="38">
        <v>0.06</v>
      </c>
      <c r="K41" s="22"/>
      <c r="L41" s="22"/>
      <c r="M41" s="22"/>
      <c r="N41" s="22"/>
      <c r="O41" s="22"/>
      <c r="P41" s="22"/>
    </row>
    <row r="42" spans="1:16" ht="39" customHeight="1">
      <c r="A42" s="22"/>
      <c r="B42" s="39"/>
      <c r="C42" s="1175" t="s">
        <v>540</v>
      </c>
      <c r="D42" s="1176"/>
      <c r="E42" s="1177"/>
      <c r="F42" s="36" t="s">
        <v>497</v>
      </c>
      <c r="G42" s="37" t="s">
        <v>497</v>
      </c>
      <c r="H42" s="37" t="s">
        <v>497</v>
      </c>
      <c r="I42" s="37" t="s">
        <v>497</v>
      </c>
      <c r="J42" s="38" t="s">
        <v>497</v>
      </c>
      <c r="K42" s="22"/>
      <c r="L42" s="22"/>
      <c r="M42" s="22"/>
      <c r="N42" s="22"/>
      <c r="O42" s="22"/>
      <c r="P42" s="22"/>
    </row>
    <row r="43" spans="1:16" ht="39" customHeight="1" thickBot="1">
      <c r="A43" s="22"/>
      <c r="B43" s="40"/>
      <c r="C43" s="1178" t="s">
        <v>541</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3361</v>
      </c>
      <c r="L45" s="60">
        <v>3403</v>
      </c>
      <c r="M45" s="60">
        <v>3180</v>
      </c>
      <c r="N45" s="60">
        <v>3156</v>
      </c>
      <c r="O45" s="61">
        <v>3046</v>
      </c>
      <c r="P45" s="48"/>
      <c r="Q45" s="48"/>
      <c r="R45" s="48"/>
      <c r="S45" s="48"/>
      <c r="T45" s="48"/>
      <c r="U45" s="48"/>
    </row>
    <row r="46" spans="1:21" ht="30.75" customHeight="1">
      <c r="A46" s="48"/>
      <c r="B46" s="1193"/>
      <c r="C46" s="1194"/>
      <c r="D46" s="62"/>
      <c r="E46" s="1185" t="s">
        <v>12</v>
      </c>
      <c r="F46" s="1185"/>
      <c r="G46" s="1185"/>
      <c r="H46" s="1185"/>
      <c r="I46" s="1185"/>
      <c r="J46" s="1186"/>
      <c r="K46" s="63" t="s">
        <v>497</v>
      </c>
      <c r="L46" s="64" t="s">
        <v>497</v>
      </c>
      <c r="M46" s="64" t="s">
        <v>497</v>
      </c>
      <c r="N46" s="64" t="s">
        <v>497</v>
      </c>
      <c r="O46" s="65" t="s">
        <v>497</v>
      </c>
      <c r="P46" s="48"/>
      <c r="Q46" s="48"/>
      <c r="R46" s="48"/>
      <c r="S46" s="48"/>
      <c r="T46" s="48"/>
      <c r="U46" s="48"/>
    </row>
    <row r="47" spans="1:21" ht="30.75" customHeight="1">
      <c r="A47" s="48"/>
      <c r="B47" s="1193"/>
      <c r="C47" s="1194"/>
      <c r="D47" s="62"/>
      <c r="E47" s="1185" t="s">
        <v>13</v>
      </c>
      <c r="F47" s="1185"/>
      <c r="G47" s="1185"/>
      <c r="H47" s="1185"/>
      <c r="I47" s="1185"/>
      <c r="J47" s="1186"/>
      <c r="K47" s="63" t="s">
        <v>497</v>
      </c>
      <c r="L47" s="64" t="s">
        <v>497</v>
      </c>
      <c r="M47" s="64" t="s">
        <v>497</v>
      </c>
      <c r="N47" s="64" t="s">
        <v>497</v>
      </c>
      <c r="O47" s="65" t="s">
        <v>497</v>
      </c>
      <c r="P47" s="48"/>
      <c r="Q47" s="48"/>
      <c r="R47" s="48"/>
      <c r="S47" s="48"/>
      <c r="T47" s="48"/>
      <c r="U47" s="48"/>
    </row>
    <row r="48" spans="1:21" ht="30.75" customHeight="1">
      <c r="A48" s="48"/>
      <c r="B48" s="1193"/>
      <c r="C48" s="1194"/>
      <c r="D48" s="62"/>
      <c r="E48" s="1185" t="s">
        <v>14</v>
      </c>
      <c r="F48" s="1185"/>
      <c r="G48" s="1185"/>
      <c r="H48" s="1185"/>
      <c r="I48" s="1185"/>
      <c r="J48" s="1186"/>
      <c r="K48" s="63">
        <v>956</v>
      </c>
      <c r="L48" s="64">
        <v>926</v>
      </c>
      <c r="M48" s="64">
        <v>927</v>
      </c>
      <c r="N48" s="64">
        <v>705</v>
      </c>
      <c r="O48" s="65">
        <v>878</v>
      </c>
      <c r="P48" s="48"/>
      <c r="Q48" s="48"/>
      <c r="R48" s="48"/>
      <c r="S48" s="48"/>
      <c r="T48" s="48"/>
      <c r="U48" s="48"/>
    </row>
    <row r="49" spans="1:21" ht="30.75" customHeight="1">
      <c r="A49" s="48"/>
      <c r="B49" s="1193"/>
      <c r="C49" s="1194"/>
      <c r="D49" s="62"/>
      <c r="E49" s="1185" t="s">
        <v>15</v>
      </c>
      <c r="F49" s="1185"/>
      <c r="G49" s="1185"/>
      <c r="H49" s="1185"/>
      <c r="I49" s="1185"/>
      <c r="J49" s="1186"/>
      <c r="K49" s="63">
        <v>175</v>
      </c>
      <c r="L49" s="64">
        <v>158</v>
      </c>
      <c r="M49" s="64">
        <v>142</v>
      </c>
      <c r="N49" s="64">
        <v>85</v>
      </c>
      <c r="O49" s="65">
        <v>161</v>
      </c>
      <c r="P49" s="48"/>
      <c r="Q49" s="48"/>
      <c r="R49" s="48"/>
      <c r="S49" s="48"/>
      <c r="T49" s="48"/>
      <c r="U49" s="48"/>
    </row>
    <row r="50" spans="1:21" ht="30.75" customHeight="1">
      <c r="A50" s="48"/>
      <c r="B50" s="1193"/>
      <c r="C50" s="1194"/>
      <c r="D50" s="62"/>
      <c r="E50" s="1185" t="s">
        <v>16</v>
      </c>
      <c r="F50" s="1185"/>
      <c r="G50" s="1185"/>
      <c r="H50" s="1185"/>
      <c r="I50" s="1185"/>
      <c r="J50" s="1186"/>
      <c r="K50" s="63">
        <v>138</v>
      </c>
      <c r="L50" s="64">
        <v>134</v>
      </c>
      <c r="M50" s="64">
        <v>130</v>
      </c>
      <c r="N50" s="64">
        <v>129</v>
      </c>
      <c r="O50" s="65">
        <v>113</v>
      </c>
      <c r="P50" s="48"/>
      <c r="Q50" s="48"/>
      <c r="R50" s="48"/>
      <c r="S50" s="48"/>
      <c r="T50" s="48"/>
      <c r="U50" s="48"/>
    </row>
    <row r="51" spans="1:21" ht="30.75" customHeight="1">
      <c r="A51" s="48"/>
      <c r="B51" s="1195"/>
      <c r="C51" s="1196"/>
      <c r="D51" s="66"/>
      <c r="E51" s="1185" t="s">
        <v>17</v>
      </c>
      <c r="F51" s="1185"/>
      <c r="G51" s="1185"/>
      <c r="H51" s="1185"/>
      <c r="I51" s="1185"/>
      <c r="J51" s="1186"/>
      <c r="K51" s="63">
        <v>6</v>
      </c>
      <c r="L51" s="64">
        <v>5</v>
      </c>
      <c r="M51" s="64">
        <v>3</v>
      </c>
      <c r="N51" s="64">
        <v>1</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3164</v>
      </c>
      <c r="L52" s="64">
        <v>3200</v>
      </c>
      <c r="M52" s="64">
        <v>3185</v>
      </c>
      <c r="N52" s="64">
        <v>3096</v>
      </c>
      <c r="O52" s="65">
        <v>3013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1472</v>
      </c>
      <c r="L53" s="69">
        <v>1426</v>
      </c>
      <c r="M53" s="69">
        <v>1197</v>
      </c>
      <c r="N53" s="69">
        <v>980</v>
      </c>
      <c r="O53" s="70">
        <v>1186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32387</v>
      </c>
      <c r="J41" s="83">
        <v>32683</v>
      </c>
      <c r="K41" s="83">
        <v>33781</v>
      </c>
      <c r="L41" s="83">
        <v>32837</v>
      </c>
      <c r="M41" s="84">
        <v>32411</v>
      </c>
    </row>
    <row r="42" spans="2:13" ht="27.75" customHeight="1">
      <c r="B42" s="1201"/>
      <c r="C42" s="1202"/>
      <c r="D42" s="85"/>
      <c r="E42" s="1205" t="s">
        <v>25</v>
      </c>
      <c r="F42" s="1205"/>
      <c r="G42" s="1205"/>
      <c r="H42" s="1206"/>
      <c r="I42" s="86">
        <v>784</v>
      </c>
      <c r="J42" s="87">
        <v>656</v>
      </c>
      <c r="K42" s="87">
        <v>532</v>
      </c>
      <c r="L42" s="87">
        <v>350</v>
      </c>
      <c r="M42" s="88">
        <v>238</v>
      </c>
    </row>
    <row r="43" spans="2:13" ht="27.75" customHeight="1">
      <c r="B43" s="1201"/>
      <c r="C43" s="1202"/>
      <c r="D43" s="85"/>
      <c r="E43" s="1205" t="s">
        <v>26</v>
      </c>
      <c r="F43" s="1205"/>
      <c r="G43" s="1205"/>
      <c r="H43" s="1206"/>
      <c r="I43" s="86">
        <v>11058</v>
      </c>
      <c r="J43" s="87">
        <v>10532</v>
      </c>
      <c r="K43" s="87">
        <v>10020</v>
      </c>
      <c r="L43" s="87">
        <v>9303</v>
      </c>
      <c r="M43" s="88">
        <v>9263</v>
      </c>
    </row>
    <row r="44" spans="2:13" ht="27.75" customHeight="1">
      <c r="B44" s="1201"/>
      <c r="C44" s="1202"/>
      <c r="D44" s="85"/>
      <c r="E44" s="1205" t="s">
        <v>27</v>
      </c>
      <c r="F44" s="1205"/>
      <c r="G44" s="1205"/>
      <c r="H44" s="1206"/>
      <c r="I44" s="86">
        <v>1734</v>
      </c>
      <c r="J44" s="87">
        <v>1518</v>
      </c>
      <c r="K44" s="87">
        <v>1224</v>
      </c>
      <c r="L44" s="87">
        <v>899</v>
      </c>
      <c r="M44" s="88">
        <v>840</v>
      </c>
    </row>
    <row r="45" spans="2:13" ht="27.75" customHeight="1">
      <c r="B45" s="1201"/>
      <c r="C45" s="1202"/>
      <c r="D45" s="85"/>
      <c r="E45" s="1205" t="s">
        <v>28</v>
      </c>
      <c r="F45" s="1205"/>
      <c r="G45" s="1205"/>
      <c r="H45" s="1206"/>
      <c r="I45" s="86">
        <v>3264</v>
      </c>
      <c r="J45" s="87">
        <v>3211</v>
      </c>
      <c r="K45" s="87">
        <v>2825</v>
      </c>
      <c r="L45" s="87">
        <v>2635</v>
      </c>
      <c r="M45" s="88">
        <v>2310</v>
      </c>
    </row>
    <row r="46" spans="2:13" ht="27.75" customHeight="1">
      <c r="B46" s="1201"/>
      <c r="C46" s="1202"/>
      <c r="D46" s="85"/>
      <c r="E46" s="1205" t="s">
        <v>29</v>
      </c>
      <c r="F46" s="1205"/>
      <c r="G46" s="1205"/>
      <c r="H46" s="1206"/>
      <c r="I46" s="86">
        <v>5196</v>
      </c>
      <c r="J46" s="87">
        <v>3885</v>
      </c>
      <c r="K46" s="87">
        <v>2550</v>
      </c>
      <c r="L46" s="87">
        <v>2500</v>
      </c>
      <c r="M46" s="88">
        <v>1805</v>
      </c>
    </row>
    <row r="47" spans="2:13" ht="27.75" customHeight="1">
      <c r="B47" s="1201"/>
      <c r="C47" s="1202"/>
      <c r="D47" s="85"/>
      <c r="E47" s="1205" t="s">
        <v>30</v>
      </c>
      <c r="F47" s="1205"/>
      <c r="G47" s="1205"/>
      <c r="H47" s="1206"/>
      <c r="I47" s="86" t="s">
        <v>497</v>
      </c>
      <c r="J47" s="87" t="s">
        <v>497</v>
      </c>
      <c r="K47" s="87" t="s">
        <v>497</v>
      </c>
      <c r="L47" s="87" t="s">
        <v>497</v>
      </c>
      <c r="M47" s="88" t="s">
        <v>497</v>
      </c>
    </row>
    <row r="48" spans="2:13" ht="27.75" customHeight="1">
      <c r="B48" s="1203"/>
      <c r="C48" s="1204"/>
      <c r="D48" s="85"/>
      <c r="E48" s="1205" t="s">
        <v>31</v>
      </c>
      <c r="F48" s="1205"/>
      <c r="G48" s="1205"/>
      <c r="H48" s="1206"/>
      <c r="I48" s="86" t="s">
        <v>497</v>
      </c>
      <c r="J48" s="87" t="s">
        <v>497</v>
      </c>
      <c r="K48" s="87" t="s">
        <v>497</v>
      </c>
      <c r="L48" s="87" t="s">
        <v>497</v>
      </c>
      <c r="M48" s="88" t="s">
        <v>497</v>
      </c>
    </row>
    <row r="49" spans="2:13" ht="27.75" customHeight="1">
      <c r="B49" s="1199" t="s">
        <v>32</v>
      </c>
      <c r="C49" s="1200"/>
      <c r="D49" s="89"/>
      <c r="E49" s="1205" t="s">
        <v>33</v>
      </c>
      <c r="F49" s="1205"/>
      <c r="G49" s="1205"/>
      <c r="H49" s="1206"/>
      <c r="I49" s="86">
        <v>1100</v>
      </c>
      <c r="J49" s="87">
        <v>1229</v>
      </c>
      <c r="K49" s="87">
        <v>1203</v>
      </c>
      <c r="L49" s="87">
        <v>1320</v>
      </c>
      <c r="M49" s="88">
        <v>1566</v>
      </c>
    </row>
    <row r="50" spans="2:13" ht="27.75" customHeight="1">
      <c r="B50" s="1201"/>
      <c r="C50" s="1202"/>
      <c r="D50" s="85"/>
      <c r="E50" s="1205" t="s">
        <v>34</v>
      </c>
      <c r="F50" s="1205"/>
      <c r="G50" s="1205"/>
      <c r="H50" s="1206"/>
      <c r="I50" s="86">
        <v>6325</v>
      </c>
      <c r="J50" s="87">
        <v>5942</v>
      </c>
      <c r="K50" s="87">
        <v>5597</v>
      </c>
      <c r="L50" s="87">
        <v>5454</v>
      </c>
      <c r="M50" s="88">
        <v>5217</v>
      </c>
    </row>
    <row r="51" spans="2:13" ht="27.75" customHeight="1">
      <c r="B51" s="1203"/>
      <c r="C51" s="1204"/>
      <c r="D51" s="85"/>
      <c r="E51" s="1205" t="s">
        <v>35</v>
      </c>
      <c r="F51" s="1205"/>
      <c r="G51" s="1205"/>
      <c r="H51" s="1206"/>
      <c r="I51" s="86">
        <v>27515</v>
      </c>
      <c r="J51" s="87">
        <v>28036</v>
      </c>
      <c r="K51" s="87">
        <v>28976</v>
      </c>
      <c r="L51" s="87">
        <v>28496</v>
      </c>
      <c r="M51" s="88">
        <v>28165</v>
      </c>
    </row>
    <row r="52" spans="2:13" ht="27.75" customHeight="1" thickBot="1">
      <c r="B52" s="1207" t="s">
        <v>36</v>
      </c>
      <c r="C52" s="1208"/>
      <c r="D52" s="90"/>
      <c r="E52" s="1209" t="s">
        <v>37</v>
      </c>
      <c r="F52" s="1209"/>
      <c r="G52" s="1209"/>
      <c r="H52" s="1210"/>
      <c r="I52" s="91">
        <v>19483</v>
      </c>
      <c r="J52" s="92">
        <v>17278</v>
      </c>
      <c r="K52" s="92">
        <v>15156</v>
      </c>
      <c r="L52" s="92">
        <v>13254</v>
      </c>
      <c r="M52" s="93">
        <v>11919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8"/>
      <c r="H50" s="1239"/>
      <c r="I50" s="1239"/>
      <c r="J50" s="1240"/>
      <c r="K50" s="354" t="s">
        <v>522</v>
      </c>
      <c r="L50" s="354" t="s">
        <v>523</v>
      </c>
      <c r="M50" s="354" t="s">
        <v>524</v>
      </c>
      <c r="N50" s="354" t="s">
        <v>525</v>
      </c>
      <c r="O50" s="354" t="s">
        <v>526</v>
      </c>
    </row>
    <row r="51" spans="1:17">
      <c r="B51" s="248"/>
      <c r="C51" s="244"/>
      <c r="D51" s="244"/>
      <c r="E51" s="244"/>
      <c r="F51" s="244"/>
      <c r="G51" s="1241" t="s">
        <v>558</v>
      </c>
      <c r="H51" s="1242"/>
      <c r="I51" s="1247" t="s">
        <v>559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561</v>
      </c>
      <c r="H55" s="1222"/>
      <c r="I55" s="1227" t="s">
        <v>559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8"/>
      <c r="H72" s="1239"/>
      <c r="I72" s="1239"/>
      <c r="J72" s="1240"/>
      <c r="K72" s="354" t="s">
        <v>522</v>
      </c>
      <c r="L72" s="354" t="s">
        <v>523</v>
      </c>
      <c r="M72" s="354" t="s">
        <v>524</v>
      </c>
      <c r="N72" s="354" t="s">
        <v>525</v>
      </c>
      <c r="O72" s="354" t="s">
        <v>526</v>
      </c>
    </row>
    <row r="73" spans="2:30">
      <c r="B73" s="248"/>
      <c r="C73" s="244"/>
      <c r="D73" s="244"/>
      <c r="E73" s="244"/>
      <c r="F73" s="244"/>
      <c r="G73" s="1241" t="s">
        <v>558</v>
      </c>
      <c r="H73" s="1242"/>
      <c r="I73" s="1247" t="s">
        <v>559</v>
      </c>
      <c r="J73" s="1247"/>
      <c r="K73" s="1228">
        <v>143.6</v>
      </c>
      <c r="L73" s="1228">
        <v>123.6</v>
      </c>
      <c r="M73" s="1215">
        <v>106.5</v>
      </c>
      <c r="N73" s="1215">
        <v>93.3</v>
      </c>
      <c r="O73" s="1215">
        <v>82.6</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565</v>
      </c>
      <c r="J75" s="1227"/>
      <c r="K75" s="1219">
        <v>11.5</v>
      </c>
      <c r="L75" s="1219">
        <v>11.1</v>
      </c>
      <c r="M75" s="1219">
        <v>9.8000000000000007</v>
      </c>
      <c r="N75" s="1219">
        <v>8.5</v>
      </c>
      <c r="O75" s="1219">
        <v>7.8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561</v>
      </c>
      <c r="H77" s="1222"/>
      <c r="I77" s="1227" t="s">
        <v>559</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565</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30679</v>
      </c>
      <c r="E3" s="116"/>
      <c r="F3" s="117">
        <v>47569</v>
      </c>
      <c r="G3" s="118"/>
      <c r="H3" s="119"/>
    </row>
    <row r="4" spans="1:8">
      <c r="A4" s="120"/>
      <c r="B4" s="121"/>
      <c r="C4" s="122"/>
      <c r="D4" s="123">
        <v>13945</v>
      </c>
      <c r="E4" s="124"/>
      <c r="F4" s="125">
        <v>26255</v>
      </c>
      <c r="G4" s="126"/>
      <c r="H4" s="127"/>
    </row>
    <row r="5" spans="1:8">
      <c r="A5" s="108" t="s">
        <v>516</v>
      </c>
      <c r="B5" s="113"/>
      <c r="C5" s="114"/>
      <c r="D5" s="115">
        <v>41350</v>
      </c>
      <c r="E5" s="116"/>
      <c r="F5" s="117">
        <v>50880</v>
      </c>
      <c r="G5" s="118"/>
      <c r="H5" s="119"/>
    </row>
    <row r="6" spans="1:8">
      <c r="A6" s="120"/>
      <c r="B6" s="121"/>
      <c r="C6" s="122"/>
      <c r="D6" s="123">
        <v>34789</v>
      </c>
      <c r="E6" s="124"/>
      <c r="F6" s="125">
        <v>26879</v>
      </c>
      <c r="G6" s="126"/>
      <c r="H6" s="127"/>
    </row>
    <row r="7" spans="1:8">
      <c r="A7" s="108" t="s">
        <v>517</v>
      </c>
      <c r="B7" s="113"/>
      <c r="C7" s="114"/>
      <c r="D7" s="115">
        <v>44767</v>
      </c>
      <c r="E7" s="116"/>
      <c r="F7" s="117">
        <v>63956</v>
      </c>
      <c r="G7" s="118"/>
      <c r="H7" s="119"/>
    </row>
    <row r="8" spans="1:8">
      <c r="A8" s="120"/>
      <c r="B8" s="121"/>
      <c r="C8" s="122"/>
      <c r="D8" s="123">
        <v>34468</v>
      </c>
      <c r="E8" s="124"/>
      <c r="F8" s="125">
        <v>29239</v>
      </c>
      <c r="G8" s="126"/>
      <c r="H8" s="127"/>
    </row>
    <row r="9" spans="1:8">
      <c r="A9" s="108" t="s">
        <v>518</v>
      </c>
      <c r="B9" s="113"/>
      <c r="C9" s="114"/>
      <c r="D9" s="115">
        <v>25004</v>
      </c>
      <c r="E9" s="116"/>
      <c r="F9" s="117">
        <v>66255</v>
      </c>
      <c r="G9" s="118"/>
      <c r="H9" s="119"/>
    </row>
    <row r="10" spans="1:8">
      <c r="A10" s="120"/>
      <c r="B10" s="121"/>
      <c r="C10" s="122"/>
      <c r="D10" s="123">
        <v>13291</v>
      </c>
      <c r="E10" s="124"/>
      <c r="F10" s="125">
        <v>31822</v>
      </c>
      <c r="G10" s="126"/>
      <c r="H10" s="127"/>
    </row>
    <row r="11" spans="1:8">
      <c r="A11" s="108" t="s">
        <v>519</v>
      </c>
      <c r="B11" s="113"/>
      <c r="C11" s="114"/>
      <c r="D11" s="115">
        <v>41508</v>
      </c>
      <c r="E11" s="116"/>
      <c r="F11" s="117">
        <v>47278</v>
      </c>
      <c r="G11" s="118"/>
      <c r="H11" s="119"/>
    </row>
    <row r="12" spans="1:8">
      <c r="A12" s="120"/>
      <c r="B12" s="121"/>
      <c r="C12" s="128"/>
      <c r="D12" s="123">
        <v>23873</v>
      </c>
      <c r="E12" s="124"/>
      <c r="F12" s="125">
        <v>24096</v>
      </c>
      <c r="G12" s="126"/>
      <c r="H12" s="127"/>
    </row>
    <row r="13" spans="1:8">
      <c r="A13" s="108"/>
      <c r="B13" s="113"/>
      <c r="C13" s="129"/>
      <c r="D13" s="130">
        <v>36662</v>
      </c>
      <c r="E13" s="131"/>
      <c r="F13" s="132">
        <v>55188</v>
      </c>
      <c r="G13" s="133"/>
      <c r="H13" s="119"/>
    </row>
    <row r="14" spans="1:8">
      <c r="A14" s="120"/>
      <c r="B14" s="121"/>
      <c r="C14" s="122"/>
      <c r="D14" s="123">
        <v>24073</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3.13</v>
      </c>
      <c r="C19" s="134">
        <f>ROUND(VALUE(SUBSTITUTE(実質収支比率等に係る経年分析!G$48,"▲","-")),2)</f>
        <v>0.97</v>
      </c>
      <c r="D19" s="134">
        <f>ROUND(VALUE(SUBSTITUTE(実質収支比率等に係る経年分析!H$48,"▲","-")),2)</f>
        <v>2.4900000000000002</v>
      </c>
      <c r="E19" s="134">
        <f>ROUND(VALUE(SUBSTITUTE(実質収支比率等に係る経年分析!I$48,"▲","-")),2)</f>
        <v>3.02</v>
      </c>
      <c r="F19" s="134">
        <f>ROUND(VALUE(SUBSTITUTE(実質収支比率等に係る経年分析!J$48,"▲","-")),2)</f>
        <v>3.48</v>
      </c>
    </row>
    <row r="20" spans="1:11">
      <c r="A20" s="134" t="s">
        <v>42</v>
      </c>
      <c r="B20" s="134">
        <f>ROUND(VALUE(SUBSTITUTE(実質収支比率等に係る経年分析!F$47,"▲","-")),2)</f>
        <v>0.99</v>
      </c>
      <c r="C20" s="134">
        <f>ROUND(VALUE(SUBSTITUTE(実質収支比率等に係る経年分析!G$47,"▲","-")),2)</f>
        <v>1.94</v>
      </c>
      <c r="D20" s="134">
        <f>ROUND(VALUE(SUBSTITUTE(実質収支比率等に係る経年分析!H$47,"▲","-")),2)</f>
        <v>1.55</v>
      </c>
      <c r="E20" s="134">
        <f>ROUND(VALUE(SUBSTITUTE(実質収支比率等に係る経年分析!I$47,"▲","-")),2)</f>
        <v>1.68</v>
      </c>
      <c r="F20" s="134">
        <f>ROUND(VALUE(SUBSTITUTE(実質収支比率等に係る経年分析!J$47,"▲","-")),2)</f>
        <v>2.2599999999999998</v>
      </c>
    </row>
    <row r="21" spans="1:11">
      <c r="A21" s="134" t="s">
        <v>43</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1.06</v>
      </c>
      <c r="D21" s="134">
        <f>IF(ISNUMBER(VALUE(SUBSTITUTE(実質収支比率等に係る経年分析!H$49,"▲","-"))),ROUND(VALUE(SUBSTITUTE(実質収支比率等に係る経年分析!H$49,"▲","-")),2),NA())</f>
        <v>1.18</v>
      </c>
      <c r="E21" s="134">
        <f>IF(ISNUMBER(VALUE(SUBSTITUTE(実質収支比率等に係る経年分析!I$49,"▲","-"))),ROUND(VALUE(SUBSTITUTE(実質収支比率等に係る経年分析!I$49,"▲","-")),2),NA())</f>
        <v>0.65</v>
      </c>
      <c r="F21" s="134">
        <f>IF(ISNUMBER(VALUE(SUBSTITUTE(実質収支比率等に係る経年分析!J$49,"▲","-"))),ROUND(VALUE(SUBSTITUTE(実質収支比率等に係る経年分析!J$49,"▲","-")),2),NA())</f>
        <v>1.08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国民健康保険診療所会計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6.05</v>
      </c>
    </row>
    <row r="36" spans="1:16">
      <c r="A36" s="135" t="str">
        <f>IF(連結実質赤字比率に係る赤字・黒字の構成分析!C$34="",NA(),連結実質赤字比率に係る赤字・黒字の構成分析!C$34)</f>
        <v>国民健康保険事業会計</v>
      </c>
      <c r="B36" s="135">
        <f>IF(ROUND(VALUE(SUBSTITUTE(連結実質赤字比率に係る赤字・黒字の構成分析!F$34,"▲", "-")), 2) &lt; 0, ABS(ROUND(VALUE(SUBSTITUTE(連結実質赤字比率に係る赤字・黒字の構成分析!F$34,"▲", "-")), 2)), NA())</f>
        <v>3.78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3.49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4.9400000000000004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3.76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3.91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3164</v>
      </c>
      <c r="E42" s="136"/>
      <c r="F42" s="136"/>
      <c r="G42" s="136">
        <f>'実質公債費比率（分子）の構造'!L$52</f>
        <v>3200</v>
      </c>
      <c r="H42" s="136"/>
      <c r="I42" s="136"/>
      <c r="J42" s="136">
        <f>'実質公債費比率（分子）の構造'!M$52</f>
        <v>3185</v>
      </c>
      <c r="K42" s="136"/>
      <c r="L42" s="136"/>
      <c r="M42" s="136">
        <f>'実質公債費比率（分子）の構造'!N$52</f>
        <v>3096</v>
      </c>
      <c r="N42" s="136"/>
      <c r="O42" s="136"/>
      <c r="P42" s="136">
        <f>'実質公債費比率（分子）の構造'!O$52</f>
        <v>3013</v>
      </c>
    </row>
    <row r="43" spans="1:16">
      <c r="A43" s="136" t="s">
        <v>51</v>
      </c>
      <c r="B43" s="136">
        <f>'実質公債費比率（分子）の構造'!K$51</f>
        <v>6</v>
      </c>
      <c r="C43" s="136"/>
      <c r="D43" s="136"/>
      <c r="E43" s="136">
        <f>'実質公債費比率（分子）の構造'!L$51</f>
        <v>5</v>
      </c>
      <c r="F43" s="136"/>
      <c r="G43" s="136"/>
      <c r="H43" s="136">
        <f>'実質公債費比率（分子）の構造'!M$51</f>
        <v>3</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138</v>
      </c>
      <c r="C44" s="136"/>
      <c r="D44" s="136"/>
      <c r="E44" s="136">
        <f>'実質公債費比率（分子）の構造'!L$50</f>
        <v>134</v>
      </c>
      <c r="F44" s="136"/>
      <c r="G44" s="136"/>
      <c r="H44" s="136">
        <f>'実質公債費比率（分子）の構造'!M$50</f>
        <v>130</v>
      </c>
      <c r="I44" s="136"/>
      <c r="J44" s="136"/>
      <c r="K44" s="136">
        <f>'実質公債費比率（分子）の構造'!N$50</f>
        <v>129</v>
      </c>
      <c r="L44" s="136"/>
      <c r="M44" s="136"/>
      <c r="N44" s="136">
        <f>'実質公債費比率（分子）の構造'!O$50</f>
        <v>113</v>
      </c>
      <c r="O44" s="136"/>
      <c r="P44" s="136"/>
    </row>
    <row r="45" spans="1:16">
      <c r="A45" s="136" t="s">
        <v>53</v>
      </c>
      <c r="B45" s="136">
        <f>'実質公債費比率（分子）の構造'!K$49</f>
        <v>175</v>
      </c>
      <c r="C45" s="136"/>
      <c r="D45" s="136"/>
      <c r="E45" s="136">
        <f>'実質公債費比率（分子）の構造'!L$49</f>
        <v>158</v>
      </c>
      <c r="F45" s="136"/>
      <c r="G45" s="136"/>
      <c r="H45" s="136">
        <f>'実質公債費比率（分子）の構造'!M$49</f>
        <v>142</v>
      </c>
      <c r="I45" s="136"/>
      <c r="J45" s="136"/>
      <c r="K45" s="136">
        <f>'実質公債費比率（分子）の構造'!N$49</f>
        <v>85</v>
      </c>
      <c r="L45" s="136"/>
      <c r="M45" s="136"/>
      <c r="N45" s="136">
        <f>'実質公債費比率（分子）の構造'!O$49</f>
        <v>161</v>
      </c>
      <c r="O45" s="136"/>
      <c r="P45" s="136"/>
    </row>
    <row r="46" spans="1:16">
      <c r="A46" s="136" t="s">
        <v>54</v>
      </c>
      <c r="B46" s="136">
        <f>'実質公債費比率（分子）の構造'!K$48</f>
        <v>956</v>
      </c>
      <c r="C46" s="136"/>
      <c r="D46" s="136"/>
      <c r="E46" s="136">
        <f>'実質公債費比率（分子）の構造'!L$48</f>
        <v>926</v>
      </c>
      <c r="F46" s="136"/>
      <c r="G46" s="136"/>
      <c r="H46" s="136">
        <f>'実質公債費比率（分子）の構造'!M$48</f>
        <v>927</v>
      </c>
      <c r="I46" s="136"/>
      <c r="J46" s="136"/>
      <c r="K46" s="136">
        <f>'実質公債費比率（分子）の構造'!N$48</f>
        <v>705</v>
      </c>
      <c r="L46" s="136"/>
      <c r="M46" s="136"/>
      <c r="N46" s="136">
        <f>'実質公債費比率（分子）の構造'!O$48</f>
        <v>878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3361</v>
      </c>
      <c r="C49" s="136"/>
      <c r="D49" s="136"/>
      <c r="E49" s="136">
        <f>'実質公債費比率（分子）の構造'!L$45</f>
        <v>3403</v>
      </c>
      <c r="F49" s="136"/>
      <c r="G49" s="136"/>
      <c r="H49" s="136">
        <f>'実質公債費比率（分子）の構造'!M$45</f>
        <v>3180</v>
      </c>
      <c r="I49" s="136"/>
      <c r="J49" s="136"/>
      <c r="K49" s="136">
        <f>'実質公債費比率（分子）の構造'!N$45</f>
        <v>3156</v>
      </c>
      <c r="L49" s="136"/>
      <c r="M49" s="136"/>
      <c r="N49" s="136">
        <f>'実質公債費比率（分子）の構造'!O$45</f>
        <v>3046</v>
      </c>
      <c r="O49" s="136"/>
      <c r="P49" s="136"/>
    </row>
    <row r="50" spans="1:16">
      <c r="A50" s="136" t="s">
        <v>58</v>
      </c>
      <c r="B50" s="136" t="e">
        <f>NA()</f>
        <v>#N/A</v>
      </c>
      <c r="C50" s="136">
        <f>IF(ISNUMBER('実質公債費比率（分子）の構造'!K$53),'実質公債費比率（分子）の構造'!K$53,NA())</f>
        <v>1472</v>
      </c>
      <c r="D50" s="136" t="e">
        <f>NA()</f>
        <v>#N/A</v>
      </c>
      <c r="E50" s="136" t="e">
        <f>NA()</f>
        <v>#N/A</v>
      </c>
      <c r="F50" s="136">
        <f>IF(ISNUMBER('実質公債費比率（分子）の構造'!L$53),'実質公債費比率（分子）の構造'!L$53,NA())</f>
        <v>1426</v>
      </c>
      <c r="G50" s="136" t="e">
        <f>NA()</f>
        <v>#N/A</v>
      </c>
      <c r="H50" s="136" t="e">
        <f>NA()</f>
        <v>#N/A</v>
      </c>
      <c r="I50" s="136">
        <f>IF(ISNUMBER('実質公債費比率（分子）の構造'!M$53),'実質公債費比率（分子）の構造'!M$53,NA())</f>
        <v>1197</v>
      </c>
      <c r="J50" s="136" t="e">
        <f>NA()</f>
        <v>#N/A</v>
      </c>
      <c r="K50" s="136" t="e">
        <f>NA()</f>
        <v>#N/A</v>
      </c>
      <c r="L50" s="136">
        <f>IF(ISNUMBER('実質公債費比率（分子）の構造'!N$53),'実質公債費比率（分子）の構造'!N$53,NA())</f>
        <v>980</v>
      </c>
      <c r="M50" s="136" t="e">
        <f>NA()</f>
        <v>#N/A</v>
      </c>
      <c r="N50" s="136" t="e">
        <f>NA()</f>
        <v>#N/A</v>
      </c>
      <c r="O50" s="136">
        <f>IF(ISNUMBER('実質公債費比率（分子）の構造'!O$53),'実質公債費比率（分子）の構造'!O$53,NA())</f>
        <v>1186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27515</v>
      </c>
      <c r="E56" s="135"/>
      <c r="F56" s="135"/>
      <c r="G56" s="135">
        <f>'将来負担比率（分子）の構造'!J$51</f>
        <v>28036</v>
      </c>
      <c r="H56" s="135"/>
      <c r="I56" s="135"/>
      <c r="J56" s="135">
        <f>'将来負担比率（分子）の構造'!K$51</f>
        <v>28976</v>
      </c>
      <c r="K56" s="135"/>
      <c r="L56" s="135"/>
      <c r="M56" s="135">
        <f>'将来負担比率（分子）の構造'!L$51</f>
        <v>28496</v>
      </c>
      <c r="N56" s="135"/>
      <c r="O56" s="135"/>
      <c r="P56" s="135">
        <f>'将来負担比率（分子）の構造'!M$51</f>
        <v>28165</v>
      </c>
    </row>
    <row r="57" spans="1:16">
      <c r="A57" s="135" t="s">
        <v>34</v>
      </c>
      <c r="B57" s="135"/>
      <c r="C57" s="135"/>
      <c r="D57" s="135">
        <f>'将来負担比率（分子）の構造'!I$50</f>
        <v>6325</v>
      </c>
      <c r="E57" s="135"/>
      <c r="F57" s="135"/>
      <c r="G57" s="135">
        <f>'将来負担比率（分子）の構造'!J$50</f>
        <v>5942</v>
      </c>
      <c r="H57" s="135"/>
      <c r="I57" s="135"/>
      <c r="J57" s="135">
        <f>'将来負担比率（分子）の構造'!K$50</f>
        <v>5597</v>
      </c>
      <c r="K57" s="135"/>
      <c r="L57" s="135"/>
      <c r="M57" s="135">
        <f>'将来負担比率（分子）の構造'!L$50</f>
        <v>5454</v>
      </c>
      <c r="N57" s="135"/>
      <c r="O57" s="135"/>
      <c r="P57" s="135">
        <f>'将来負担比率（分子）の構造'!M$50</f>
        <v>5217</v>
      </c>
    </row>
    <row r="58" spans="1:16">
      <c r="A58" s="135" t="s">
        <v>33</v>
      </c>
      <c r="B58" s="135"/>
      <c r="C58" s="135"/>
      <c r="D58" s="135">
        <f>'将来負担比率（分子）の構造'!I$49</f>
        <v>1100</v>
      </c>
      <c r="E58" s="135"/>
      <c r="F58" s="135"/>
      <c r="G58" s="135">
        <f>'将来負担比率（分子）の構造'!J$49</f>
        <v>1229</v>
      </c>
      <c r="H58" s="135"/>
      <c r="I58" s="135"/>
      <c r="J58" s="135">
        <f>'将来負担比率（分子）の構造'!K$49</f>
        <v>1203</v>
      </c>
      <c r="K58" s="135"/>
      <c r="L58" s="135"/>
      <c r="M58" s="135">
        <f>'将来負担比率（分子）の構造'!L$49</f>
        <v>1320</v>
      </c>
      <c r="N58" s="135"/>
      <c r="O58" s="135"/>
      <c r="P58" s="135">
        <f>'将来負担比率（分子）の構造'!M$49</f>
        <v>1566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5196</v>
      </c>
      <c r="C61" s="135"/>
      <c r="D61" s="135"/>
      <c r="E61" s="135">
        <f>'将来負担比率（分子）の構造'!J$46</f>
        <v>3885</v>
      </c>
      <c r="F61" s="135"/>
      <c r="G61" s="135"/>
      <c r="H61" s="135">
        <f>'将来負担比率（分子）の構造'!K$46</f>
        <v>2550</v>
      </c>
      <c r="I61" s="135"/>
      <c r="J61" s="135"/>
      <c r="K61" s="135">
        <f>'将来負担比率（分子）の構造'!L$46</f>
        <v>2500</v>
      </c>
      <c r="L61" s="135"/>
      <c r="M61" s="135"/>
      <c r="N61" s="135">
        <f>'将来負担比率（分子）の構造'!M$46</f>
        <v>1805</v>
      </c>
      <c r="O61" s="135"/>
      <c r="P61" s="135"/>
    </row>
    <row r="62" spans="1:16">
      <c r="A62" s="135" t="s">
        <v>28</v>
      </c>
      <c r="B62" s="135">
        <f>'将来負担比率（分子）の構造'!I$45</f>
        <v>3264</v>
      </c>
      <c r="C62" s="135"/>
      <c r="D62" s="135"/>
      <c r="E62" s="135">
        <f>'将来負担比率（分子）の構造'!J$45</f>
        <v>3211</v>
      </c>
      <c r="F62" s="135"/>
      <c r="G62" s="135"/>
      <c r="H62" s="135">
        <f>'将来負担比率（分子）の構造'!K$45</f>
        <v>2825</v>
      </c>
      <c r="I62" s="135"/>
      <c r="J62" s="135"/>
      <c r="K62" s="135">
        <f>'将来負担比率（分子）の構造'!L$45</f>
        <v>2635</v>
      </c>
      <c r="L62" s="135"/>
      <c r="M62" s="135"/>
      <c r="N62" s="135">
        <f>'将来負担比率（分子）の構造'!M$45</f>
        <v>2310</v>
      </c>
      <c r="O62" s="135"/>
      <c r="P62" s="135"/>
    </row>
    <row r="63" spans="1:16">
      <c r="A63" s="135" t="s">
        <v>27</v>
      </c>
      <c r="B63" s="135">
        <f>'将来負担比率（分子）の構造'!I$44</f>
        <v>1734</v>
      </c>
      <c r="C63" s="135"/>
      <c r="D63" s="135"/>
      <c r="E63" s="135">
        <f>'将来負担比率（分子）の構造'!J$44</f>
        <v>1518</v>
      </c>
      <c r="F63" s="135"/>
      <c r="G63" s="135"/>
      <c r="H63" s="135">
        <f>'将来負担比率（分子）の構造'!K$44</f>
        <v>1224</v>
      </c>
      <c r="I63" s="135"/>
      <c r="J63" s="135"/>
      <c r="K63" s="135">
        <f>'将来負担比率（分子）の構造'!L$44</f>
        <v>899</v>
      </c>
      <c r="L63" s="135"/>
      <c r="M63" s="135"/>
      <c r="N63" s="135">
        <f>'将来負担比率（分子）の構造'!M$44</f>
        <v>840</v>
      </c>
      <c r="O63" s="135"/>
      <c r="P63" s="135"/>
    </row>
    <row r="64" spans="1:16">
      <c r="A64" s="135" t="s">
        <v>26</v>
      </c>
      <c r="B64" s="135">
        <f>'将来負担比率（分子）の構造'!I$43</f>
        <v>11058</v>
      </c>
      <c r="C64" s="135"/>
      <c r="D64" s="135"/>
      <c r="E64" s="135">
        <f>'将来負担比率（分子）の構造'!J$43</f>
        <v>10532</v>
      </c>
      <c r="F64" s="135"/>
      <c r="G64" s="135"/>
      <c r="H64" s="135">
        <f>'将来負担比率（分子）の構造'!K$43</f>
        <v>10020</v>
      </c>
      <c r="I64" s="135"/>
      <c r="J64" s="135"/>
      <c r="K64" s="135">
        <f>'将来負担比率（分子）の構造'!L$43</f>
        <v>9303</v>
      </c>
      <c r="L64" s="135"/>
      <c r="M64" s="135"/>
      <c r="N64" s="135">
        <f>'将来負担比率（分子）の構造'!M$43</f>
        <v>9263</v>
      </c>
      <c r="O64" s="135"/>
      <c r="P64" s="135"/>
    </row>
    <row r="65" spans="1:16">
      <c r="A65" s="135" t="s">
        <v>25</v>
      </c>
      <c r="B65" s="135">
        <f>'将来負担比率（分子）の構造'!I$42</f>
        <v>784</v>
      </c>
      <c r="C65" s="135"/>
      <c r="D65" s="135"/>
      <c r="E65" s="135">
        <f>'将来負担比率（分子）の構造'!J$42</f>
        <v>656</v>
      </c>
      <c r="F65" s="135"/>
      <c r="G65" s="135"/>
      <c r="H65" s="135">
        <f>'将来負担比率（分子）の構造'!K$42</f>
        <v>532</v>
      </c>
      <c r="I65" s="135"/>
      <c r="J65" s="135"/>
      <c r="K65" s="135">
        <f>'将来負担比率（分子）の構造'!L$42</f>
        <v>350</v>
      </c>
      <c r="L65" s="135"/>
      <c r="M65" s="135"/>
      <c r="N65" s="135">
        <f>'将来負担比率（分子）の構造'!M$42</f>
        <v>238</v>
      </c>
      <c r="O65" s="135"/>
      <c r="P65" s="135"/>
    </row>
    <row r="66" spans="1:16">
      <c r="A66" s="135" t="s">
        <v>24</v>
      </c>
      <c r="B66" s="135">
        <f>'将来負担比率（分子）の構造'!I$41</f>
        <v>32387</v>
      </c>
      <c r="C66" s="135"/>
      <c r="D66" s="135"/>
      <c r="E66" s="135">
        <f>'将来負担比率（分子）の構造'!J$41</f>
        <v>32683</v>
      </c>
      <c r="F66" s="135"/>
      <c r="G66" s="135"/>
      <c r="H66" s="135">
        <f>'将来負担比率（分子）の構造'!K$41</f>
        <v>33781</v>
      </c>
      <c r="I66" s="135"/>
      <c r="J66" s="135"/>
      <c r="K66" s="135">
        <f>'将来負担比率（分子）の構造'!L$41</f>
        <v>32837</v>
      </c>
      <c r="L66" s="135"/>
      <c r="M66" s="135"/>
      <c r="N66" s="135">
        <f>'将来負担比率（分子）の構造'!M$41</f>
        <v>32411</v>
      </c>
      <c r="O66" s="135"/>
      <c r="P66" s="135"/>
    </row>
    <row r="67" spans="1:16">
      <c r="A67" s="135" t="s">
        <v>62</v>
      </c>
      <c r="B67" s="135" t="e">
        <f>NA()</f>
        <v>#N/A</v>
      </c>
      <c r="C67" s="135">
        <f>IF(ISNUMBER('将来負担比率（分子）の構造'!I$52), IF('将来負担比率（分子）の構造'!I$52 &lt; 0, 0, '将来負担比率（分子）の構造'!I$52), NA())</f>
        <v>19483</v>
      </c>
      <c r="D67" s="135" t="e">
        <f>NA()</f>
        <v>#N/A</v>
      </c>
      <c r="E67" s="135" t="e">
        <f>NA()</f>
        <v>#N/A</v>
      </c>
      <c r="F67" s="135">
        <f>IF(ISNUMBER('将来負担比率（分子）の構造'!J$52), IF('将来負担比率（分子）の構造'!J$52 &lt; 0, 0, '将来負担比率（分子）の構造'!J$52), NA())</f>
        <v>17278</v>
      </c>
      <c r="G67" s="135" t="e">
        <f>NA()</f>
        <v>#N/A</v>
      </c>
      <c r="H67" s="135" t="e">
        <f>NA()</f>
        <v>#N/A</v>
      </c>
      <c r="I67" s="135">
        <f>IF(ISNUMBER('将来負担比率（分子）の構造'!K$52), IF('将来負担比率（分子）の構造'!K$52 &lt; 0, 0, '将来負担比率（分子）の構造'!K$52), NA())</f>
        <v>15156</v>
      </c>
      <c r="J67" s="135" t="e">
        <f>NA()</f>
        <v>#N/A</v>
      </c>
      <c r="K67" s="135" t="e">
        <f>NA()</f>
        <v>#N/A</v>
      </c>
      <c r="L67" s="135">
        <f>IF(ISNUMBER('将来負担比率（分子）の構造'!L$52), IF('将来負担比率（分子）の構造'!L$52 &lt; 0, 0, '将来負担比率（分子）の構造'!L$52), NA())</f>
        <v>13254</v>
      </c>
      <c r="M67" s="135" t="e">
        <f>NA()</f>
        <v>#N/A</v>
      </c>
      <c r="N67" s="135" t="e">
        <f>NA()</f>
        <v>#N/A</v>
      </c>
      <c r="O67" s="135">
        <f>IF(ISNUMBER('将来負担比率（分子）の構造'!M$52), IF('将来負担比率（分子）の構造'!M$52 &lt; 0, 0, '将来負担比率（分子）の構造'!M$52), NA())</f>
        <v>11919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2017-02-20T01:27:52Z</cp:lastPrinted>
  <dcterms:created xsi:type="dcterms:W3CDTF">2017-02-15T14:19:43Z</dcterms:created>
  <dcterms:modified xsi:type="dcterms:W3CDTF">2017-05-02T00:55:22Z</dcterms:modified>
  <cp:category/>
</cp:coreProperties>
</file>