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ksv14\財政部\財政課\★各種調査もの報告はここだよ～ん\振興局\h27\H270327_平成２５年度財政状況資料集の作成及び提出について\03報告\"/>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DQ102" i="11" l="1"/>
  <c r="DG102" i="11"/>
  <c r="CW102" i="11"/>
  <c r="CR102" i="11"/>
  <c r="AU63" i="11"/>
  <c r="AP63" i="11"/>
  <c r="AU88" i="11"/>
  <c r="AP88" i="11"/>
  <c r="AF88" i="11"/>
  <c r="BG35" i="9" l="1"/>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C38" i="9"/>
  <c r="BE37" i="9"/>
  <c r="AM37" i="9"/>
  <c r="C37" i="9"/>
  <c r="BE36" i="9"/>
  <c r="AM36" i="9"/>
  <c r="C36"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U37" i="9" s="1"/>
  <c r="U38" i="9" s="1"/>
  <c r="AM34" i="9" l="1"/>
  <c r="AM35" i="9" s="1"/>
  <c r="BE34" i="9" s="1"/>
  <c r="BE35" i="9" s="1"/>
  <c r="CO34" i="9" l="1"/>
  <c r="CO35" i="9" s="1"/>
  <c r="CO36" i="9" s="1"/>
  <c r="CO37" i="9" s="1"/>
  <c r="BW34" i="9"/>
  <c r="BW35" i="9" s="1"/>
  <c r="BW36" i="9" s="1"/>
  <c r="BW37" i="9" s="1"/>
  <c r="BW38" i="9" s="1"/>
  <c r="BW39" i="9" s="1"/>
</calcChain>
</file>

<file path=xl/sharedStrings.xml><?xml version="1.0" encoding="utf-8"?>
<sst xmlns="http://schemas.openxmlformats.org/spreadsheetml/2006/main" count="943" uniqueCount="553">
  <si>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</si>
  <si>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</si>
  <si>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</si>
  <si>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</si>
  <si>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</si>
  <si>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</si>
  <si>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</si>
  <si>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</si>
  <si>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</si>
  <si>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</si>
  <si>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</si>
  <si>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</si>
  <si>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</si>
  <si>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</si>
  <si>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</si>
  <si>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</si>
  <si>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</si>
  <si>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</si>
  <si>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</si>
  <si>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</si>
  <si>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</si>
  <si>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</si>
  <si>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</si>
  <si>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</si>
  <si>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</si>
  <si>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</si>
  <si>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</si>
  <si>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</si>
  <si>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</si>
  <si>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</si>
  <si>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</si>
  <si>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</si>
  <si>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</si>
  <si>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</si>
  <si>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</si>
  <si>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</si>
  <si>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</si>
  <si>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</si>
  <si>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</si>
  <si>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</si>
  <si>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</si>
  <si>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</si>
  <si>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</si>
  <si>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</si>
  <si>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</si>
  <si>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</si>
  <si>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</si>
  <si>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</si>
  <si>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</si>
  <si>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</si>
  <si>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</si>
  <si>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</si>
  <si>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</si>
  <si>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</si>
  <si>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</si>
  <si>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</si>
  <si>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</si>
  <si>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</si>
  <si>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</si>
  <si>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</si>
  <si>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</si>
  <si>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</si>
  <si>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</si>
  <si>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</si>
  <si>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</si>
  <si>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</si>
  <si>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</si>
  <si>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</si>
  <si>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</si>
  <si>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</si>
  <si>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</si>
  <si>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</si>
  <si>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</si>
  <si>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</si>
  <si>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</si>
  <si>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</si>
  <si>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</si>
  <si>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</si>
  <si>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</si>
  <si>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</si>
  <si>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</si>
  <si>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石狩市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</si>
  <si>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</si>
  <si>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</si>
  <si>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</si>
  <si>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</si>
  <si>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</si>
  <si>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</si>
  <si>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</si>
  <si>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</si>
  <si>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</si>
  <si>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</si>
  <si>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</si>
  <si>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</si>
  <si>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</si>
  <si>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</si>
  <si>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</si>
  <si>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</si>
  <si>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</si>
  <si>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</si>
  <si>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</si>
  <si>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</si>
  <si>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</si>
  <si>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</si>
  <si>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</si>
  <si>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</si>
  <si>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</si>
  <si>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</si>
  <si>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</si>
  <si>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</si>
  <si>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</si>
  <si>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</si>
  <si>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</si>
  <si>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</si>
  <si>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</si>
  <si>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</si>
  <si>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</si>
  <si>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</si>
  <si>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</si>
  <si>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</si>
  <si>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</si>
  <si>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</si>
  <si>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</si>
  <si>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</si>
  <si>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</si>
  <si>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</si>
  <si>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</si>
  <si>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</si>
  <si>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</si>
  <si>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</si>
  <si>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</si>
  <si>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</si>
  <si>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</si>
  <si>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</si>
  <si>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</si>
  <si>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</si>
  <si>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</si>
  <si>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</si>
  <si>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</si>
  <si>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</si>
  <si>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</si>
  <si>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</si>
  <si>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</si>
  <si>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</si>
  <si>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</si>
  <si>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</si>
  <si>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</si>
  <si>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</si>
  <si>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</si>
  <si>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</si>
  <si>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</si>
  <si>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</si>
  <si>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</si>
  <si>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</si>
  <si>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</si>
  <si>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</si>
  <si>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</si>
  <si>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</si>
  <si>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</si>
  <si>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</si>
  <si>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</si>
  <si>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</si>
  <si>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</si>
  <si>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</si>
  <si>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</si>
  <si>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</si>
  <si>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</si>
  <si>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</si>
  <si>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</si>
  <si>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</si>
  <si>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</si>
  <si>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</si>
  <si>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</si>
  <si>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</si>
  <si>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</si>
  <si>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</si>
  <si>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</si>
  <si>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</si>
  <si>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</si>
  <si>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</si>
  <si>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</si>
  <si>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</si>
  <si>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</si>
  <si>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</si>
  <si>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</si>
  <si>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</si>
  <si>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</si>
  <si>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</si>
  <si>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</si>
  <si>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</si>
  <si>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</si>
  <si>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</si>
  <si>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</si>
  <si>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</si>
  <si>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北海道石狩市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</si>
  <si>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</si>
  <si>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</si>
  <si>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</si>
  <si>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</si>
  <si>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</si>
  <si>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</si>
  <si>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</si>
  <si>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</si>
  <si>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</si>
  <si>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</si>
  <si>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</si>
  <si>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</si>
  <si>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</si>
  <si>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</si>
  <si>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</si>
  <si>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</si>
  <si>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</si>
  <si>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</si>
  <si>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</si>
  <si>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</si>
  <si>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</si>
  <si>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</si>
  <si>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</si>
  <si>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</si>
  <si>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</si>
  <si>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</si>
  <si>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</si>
  <si>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</si>
  <si>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</si>
  <si>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</si>
  <si>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</si>
  <si>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</si>
  <si>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</si>
  <si>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</si>
  <si>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</si>
  <si>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</si>
  <si>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</si>
  <si>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</si>
  <si>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</si>
  <si>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</si>
  <si>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</si>
  <si>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</si>
  <si>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</si>
  <si>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</si>
  <si>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</si>
  <si>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</si>
  <si>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</si>
  <si>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</si>
  <si>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</si>
  <si>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</si>
  <si>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</si>
  <si>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</si>
  <si>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</si>
  <si>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</si>
  <si>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</si>
  <si>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</si>
  <si>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</si>
  <si>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</si>
  <si>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</si>
  <si>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</si>
  <si>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</si>
  <si>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</si>
  <si>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</si>
  <si>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</si>
  <si>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</si>
  <si>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</si>
  <si>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</si>
  <si>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</si>
  <si>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</si>
  <si>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</si>
  <si>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</si>
  <si>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</si>
  <si>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</si>
  <si>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</si>
  <si>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</si>
  <si>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</si>
  <si>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</si>
  <si>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</si>
  <si>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</si>
  <si>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</si>
  <si>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</si>
  <si>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</si>
  <si>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</si>
  <si>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</si>
  <si>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</si>
  <si>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</si>
  <si>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</si>
  <si>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</si>
  <si>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</si>
  <si>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</si>
  <si>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</si>
  <si>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</si>
  <si>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</si>
  <si>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</si>
  <si>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</si>
  <si>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</si>
  <si>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</si>
  <si>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</si>
  <si>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</si>
  <si>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</si>
  <si>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</si>
  <si>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</si>
  <si>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</si>
  <si>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</si>
  <si>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</si>
  <si>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</si>
  <si>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</si>
  <si>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</si>
  <si>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</si>
  <si>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</si>
  <si>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</si>
  <si>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</si>
  <si>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</si>
  <si>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</si>
  <si>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</si>
  <si>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</si>
  <si>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</si>
  <si>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</si>
  <si>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</si>
  <si>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</si>
  <si>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</si>
  <si>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</si>
  <si>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</si>
  <si>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</si>
  <si>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</si>
  <si>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</si>
  <si>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</si>
  <si>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</si>
  <si>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</si>
  <si>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</si>
  <si>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</si>
  <si>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</si>
  <si>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</si>
  <si>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</si>
  <si>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</si>
  <si>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</si>
  <si>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</si>
  <si>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</si>
  <si>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</si>
  <si>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</si>
  <si>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</si>
  <si>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</si>
  <si>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</si>
  <si>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</si>
  <si>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</si>
  <si>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</si>
  <si>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</si>
  <si>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</si>
  <si>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</si>
  <si>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</si>
  <si>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北海道石狩市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</si>
  <si>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</si>
  <si>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</si>
  <si>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</si>
  <si>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</si>
  <si>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</si>
  <si>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</si>
  <si>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</si>
  <si>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</si>
  <si>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</si>
  <si>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</si>
  <si>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</si>
  <si>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</si>
  <si>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</si>
  <si>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</si>
  <si>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</si>
  <si>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</si>
  <si>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</si>
  <si>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</si>
  <si>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</si>
  <si>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</si>
  <si>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</si>
  <si>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</si>
  <si>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</si>
  <si>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</si>
  <si>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</si>
  <si>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</si>
  <si>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</si>
  <si>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</si>
  <si>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</si>
  <si>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</si>
  <si>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</si>
  <si>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</si>
  <si>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</si>
  <si>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</si>
  <si>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t>
    <phoneticPr fontId="5"/>
  </si>
  <si>
    <t>国民健康保険診療所会計</t>
    <phoneticPr fontId="5"/>
  </si>
  <si>
    <t>後期高齢者医療会計</t>
    <phoneticPr fontId="5"/>
  </si>
  <si>
    <t>介護保険事業会計</t>
    <phoneticPr fontId="5"/>
  </si>
  <si>
    <t>介護サービス事業会計</t>
    <phoneticPr fontId="5"/>
  </si>
  <si>
    <t>水道事業会計</t>
    <phoneticPr fontId="5"/>
  </si>
  <si>
    <t>法適用企業</t>
    <phoneticPr fontId="5"/>
  </si>
  <si>
    <t>公共下水道事業会計</t>
    <phoneticPr fontId="5"/>
  </si>
  <si>
    <t>特定環境保全公共下水道事業特別会計</t>
    <phoneticPr fontId="5"/>
  </si>
  <si>
    <t>法非適用企業</t>
    <phoneticPr fontId="5"/>
  </si>
  <si>
    <t>個別排水処理施設整備事業特別会計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</si>
  <si>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</si>
  <si>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</si>
  <si>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</si>
  <si>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</si>
  <si>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</si>
  <si>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</si>
  <si>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</si>
  <si>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</si>
  <si>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</si>
  <si>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</si>
  <si>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</si>
  <si>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</si>
  <si>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</si>
  <si>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</si>
  <si>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</si>
  <si>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</si>
  <si>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</si>
  <si>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</si>
  <si>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</si>
  <si>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</si>
  <si>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</si>
  <si>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</si>
  <si>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</si>
  <si>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</si>
  <si>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</si>
  <si>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</si>
  <si>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</si>
  <si>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</si>
  <si>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</si>
  <si>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</si>
  <si>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</si>
  <si>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</si>
  <si>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</si>
  <si>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</si>
  <si>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</si>
  <si>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</si>
  <si>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</si>
  <si>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</si>
  <si>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</si>
  <si>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</si>
  <si>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</si>
  <si>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</si>
  <si>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</si>
  <si>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</si>
  <si>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</si>
  <si>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</si>
  <si>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</si>
  <si>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</si>
  <si>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</si>
  <si>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</si>
  <si>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</si>
  <si>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</si>
  <si>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</si>
  <si>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</si>
  <si>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</si>
  <si>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</si>
  <si>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</si>
  <si>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</si>
  <si>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</si>
  <si>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</si>
  <si>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</si>
  <si>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</si>
  <si>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</si>
  <si>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</si>
  <si>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</si>
  <si>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</si>
  <si>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</si>
  <si>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</si>
  <si>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</si>
  <si>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</si>
  <si>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</si>
  <si>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</si>
  <si>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</si>
  <si>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</si>
  <si>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</si>
  <si>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</si>
  <si>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</si>
  <si>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</si>
  <si>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</si>
  <si>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</si>
  <si>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</si>
  <si>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</si>
  <si>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</si>
  <si>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</si>
  <si>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</si>
  <si>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</si>
  <si>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</si>
  <si>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</si>
  <si>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</si>
  <si>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</si>
  <si>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</si>
  <si>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</si>
  <si>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</si>
  <si>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</si>
  <si>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</si>
  <si>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</si>
  <si>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</si>
  <si>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</si>
  <si>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</si>
  <si>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</si>
  <si>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</si>
  <si>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</si>
  <si>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</si>
  <si>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</si>
  <si>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</si>
  <si>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</si>
  <si>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</si>
  <si>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</si>
  <si>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</si>
  <si>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</si>
  <si>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</si>
  <si>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</si>
  <si>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</si>
  <si>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</si>
  <si>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</si>
  <si>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</si>
  <si>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</si>
  <si>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</si>
  <si>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</si>
  <si>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</si>
  <si>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</si>
  <si>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</si>
  <si>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</si>
  <si>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</si>
  <si>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</si>
  <si>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</si>
  <si>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</si>
  <si>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</si>
  <si>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</si>
  <si>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</si>
  <si>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</si>
  <si>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</si>
  <si>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</si>
  <si>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</si>
  <si>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国民健康保険事業会計</t>
  </si>
  <si>
    <t>▲ 6.54</t>
  </si>
  <si>
    <t>▲ 4.59</t>
  </si>
  <si>
    <t>▲ 3.78</t>
  </si>
  <si>
    <t>▲ 3.49</t>
  </si>
  <si>
    <t>▲ 4.95</t>
  </si>
  <si>
    <t>水道事業会計</t>
  </si>
  <si>
    <t>一般会計</t>
  </si>
  <si>
    <t>公共下水道事業会計</t>
  </si>
  <si>
    <t>介護保険事業会計</t>
  </si>
  <si>
    <t>国民健康保険診療所会計</t>
  </si>
  <si>
    <t>後期高齢者医療会計</t>
  </si>
  <si>
    <t>介護サービス事業会計</t>
  </si>
  <si>
    <t>その他会計（赤字）</t>
  </si>
  <si>
    <t>その他会計（黒字）</t>
  </si>
  <si>
    <t>石狩湾新港管理組合（一般会計）</t>
    <rPh sb="0" eb="2">
      <t>イシカリ</t>
    </rPh>
    <rPh sb="2" eb="3">
      <t>ワン</t>
    </rPh>
    <rPh sb="3" eb="5">
      <t>シンコウ</t>
    </rPh>
    <rPh sb="5" eb="7">
      <t>カンリ</t>
    </rPh>
    <rPh sb="7" eb="9">
      <t>クミアイ</t>
    </rPh>
    <rPh sb="10" eb="12">
      <t>イッパン</t>
    </rPh>
    <rPh sb="12" eb="14">
      <t>カイケイ</t>
    </rPh>
    <phoneticPr fontId="5"/>
  </si>
  <si>
    <t>石狩湾新港管理組合（港湾整備事業特別会計）</t>
    <rPh sb="0" eb="2">
      <t>イシカリ</t>
    </rPh>
    <rPh sb="2" eb="3">
      <t>ワン</t>
    </rPh>
    <rPh sb="3" eb="5">
      <t>シンコウ</t>
    </rPh>
    <rPh sb="5" eb="7">
      <t>カンリ</t>
    </rPh>
    <rPh sb="7" eb="9">
      <t>クミアイ</t>
    </rPh>
    <rPh sb="10" eb="12">
      <t>コウワン</t>
    </rPh>
    <rPh sb="12" eb="14">
      <t>セイビ</t>
    </rPh>
    <rPh sb="14" eb="16">
      <t>ジギョウ</t>
    </rPh>
    <rPh sb="16" eb="18">
      <t>トクベツ</t>
    </rPh>
    <rPh sb="18" eb="20">
      <t>カイケイ</t>
    </rPh>
    <phoneticPr fontId="5"/>
  </si>
  <si>
    <t>石狩北部地区消防事務組合</t>
    <rPh sb="0" eb="2">
      <t>イシカリ</t>
    </rPh>
    <rPh sb="2" eb="4">
      <t>ホクブ</t>
    </rPh>
    <rPh sb="4" eb="6">
      <t>チク</t>
    </rPh>
    <rPh sb="6" eb="8">
      <t>ショウボウ</t>
    </rPh>
    <rPh sb="8" eb="10">
      <t>ジム</t>
    </rPh>
    <rPh sb="10" eb="12">
      <t>クミアイ</t>
    </rPh>
    <phoneticPr fontId="5"/>
  </si>
  <si>
    <t>石狩西部広域水道企業団</t>
    <rPh sb="0" eb="2">
      <t>イシカリ</t>
    </rPh>
    <rPh sb="2" eb="4">
      <t>セイブ</t>
    </rPh>
    <rPh sb="4" eb="6">
      <t>コウイキ</t>
    </rPh>
    <rPh sb="6" eb="8">
      <t>スイドウ</t>
    </rPh>
    <rPh sb="8" eb="10">
      <t>キギョウ</t>
    </rPh>
    <rPh sb="10" eb="11">
      <t>ダン</t>
    </rPh>
    <phoneticPr fontId="5"/>
  </si>
  <si>
    <t>石狩教育研修センター組合</t>
    <rPh sb="0" eb="1">
      <t>イシ</t>
    </rPh>
    <rPh sb="1" eb="2">
      <t>カリ</t>
    </rPh>
    <rPh sb="2" eb="4">
      <t>キョウイク</t>
    </rPh>
    <rPh sb="4" eb="6">
      <t>ケンシュウ</t>
    </rPh>
    <rPh sb="10" eb="12">
      <t>クミアイ</t>
    </rPh>
    <phoneticPr fontId="5"/>
  </si>
  <si>
    <t>札幌広域圏組合</t>
    <rPh sb="0" eb="2">
      <t>サッポロ</t>
    </rPh>
    <rPh sb="2" eb="5">
      <t>コウイキケン</t>
    </rPh>
    <rPh sb="5" eb="7">
      <t>クミアイ</t>
    </rPh>
    <phoneticPr fontId="5"/>
  </si>
  <si>
    <t>-</t>
    <phoneticPr fontId="2"/>
  </si>
  <si>
    <t>-</t>
    <phoneticPr fontId="2"/>
  </si>
  <si>
    <t>○</t>
    <phoneticPr fontId="2"/>
  </si>
  <si>
    <t>石狩市土地開発公社</t>
    <rPh sb="0" eb="2">
      <t>イシカリ</t>
    </rPh>
    <rPh sb="2" eb="3">
      <t>シ</t>
    </rPh>
    <rPh sb="3" eb="5">
      <t>トチ</t>
    </rPh>
    <rPh sb="5" eb="7">
      <t>カイハツ</t>
    </rPh>
    <rPh sb="7" eb="9">
      <t>コウシャ</t>
    </rPh>
    <phoneticPr fontId="2"/>
  </si>
  <si>
    <t>石狩市公務サービス</t>
    <rPh sb="0" eb="2">
      <t>イシカリ</t>
    </rPh>
    <rPh sb="2" eb="3">
      <t>シ</t>
    </rPh>
    <rPh sb="3" eb="5">
      <t>コウム</t>
    </rPh>
    <phoneticPr fontId="2"/>
  </si>
  <si>
    <t>石狩市体育協会</t>
    <rPh sb="0" eb="2">
      <t>イシカリ</t>
    </rPh>
    <rPh sb="2" eb="3">
      <t>シ</t>
    </rPh>
    <rPh sb="3" eb="5">
      <t>タイイク</t>
    </rPh>
    <rPh sb="5" eb="7">
      <t>キョウカイ</t>
    </rPh>
    <phoneticPr fontId="2"/>
  </si>
  <si>
    <t>法適用企業</t>
    <rPh sb="0" eb="1">
      <t>ホウ</t>
    </rPh>
    <rPh sb="1" eb="3">
      <t>テキヨウ</t>
    </rPh>
    <rPh sb="3" eb="5">
      <t>キギョウ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</si>
</sst>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40786</c:v>
                </c:pt>
                <c:pt idx="1">
                  <c:v>41847</c:v>
                </c:pt>
                <c:pt idx="2">
                  <c:v>30679</c:v>
                </c:pt>
                <c:pt idx="3">
                  <c:v>41350</c:v>
                </c:pt>
                <c:pt idx="4">
                  <c:v>44767</c:v>
                </c:pt>
              </c:numCache>
            </c:numRef>
          </c:val>
          <c:smooth val="0"/>
        </c:ser>
        <c:dLbls>
          <c:showLegendKey val="0"/>
          <c:showVal val="0"/>
          <c:showCatName val="0"/>
          <c:showSerName val="0"/>
          <c:showPercent val="0"/>
          <c:showBubbleSize val="0"/>
        </c:dLbls>
        <c:marker val="1"/>
        <c:smooth val="0"/>
        <c:axId val="116624272"/>
        <c:axId val="116623096"/>
      </c:lineChart>
      <c:catAx>
        <c:axId val="1166242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623096"/>
        <c:crosses val="autoZero"/>
        <c:auto val="1"/>
        <c:lblAlgn val="ctr"/>
        <c:lblOffset val="100"/>
        <c:tickLblSkip val="1"/>
        <c:tickMarkSkip val="1"/>
        <c:noMultiLvlLbl val="0"/>
      </c:catAx>
      <c:valAx>
        <c:axId val="116623096"/>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6242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2.54</c:v>
                </c:pt>
                <c:pt idx="1">
                  <c:v>2.81</c:v>
                </c:pt>
                <c:pt idx="2">
                  <c:v>3.13</c:v>
                </c:pt>
                <c:pt idx="3">
                  <c:v>0.97</c:v>
                </c:pt>
                <c:pt idx="4">
                  <c:v>2.4900000000000002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0</c:v>
                </c:pt>
                <c:pt idx="1">
                  <c:v>0</c:v>
                </c:pt>
                <c:pt idx="2">
                  <c:v>0.99</c:v>
                </c:pt>
                <c:pt idx="3">
                  <c:v>1.94</c:v>
                </c:pt>
                <c:pt idx="4">
                  <c:v>1.55</c:v>
                </c:pt>
              </c:numCache>
            </c:numRef>
          </c:val>
        </c:ser>
        <c:dLbls>
          <c:showLegendKey val="0"/>
          <c:showVal val="0"/>
          <c:showCatName val="0"/>
          <c:showSerName val="0"/>
          <c:showPercent val="0"/>
          <c:showBubbleSize val="0"/>
        </c:dLbls>
        <c:gapWidth val="250"/>
        <c:overlap val="100"/>
        <c:axId val="116625448"/>
        <c:axId val="1166258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0.32</c:v>
                </c:pt>
                <c:pt idx="1">
                  <c:v>0.32</c:v>
                </c:pt>
                <c:pt idx="2">
                  <c:v>1.29</c:v>
                </c:pt>
                <c:pt idx="3">
                  <c:v>1.06</c:v>
                </c:pt>
                <c:pt idx="4">
                  <c:v>1.18</c:v>
                </c:pt>
              </c:numCache>
            </c:numRef>
          </c:val>
          <c:smooth val="0"/>
        </c:ser>
        <c:dLbls>
          <c:showLegendKey val="0"/>
          <c:showVal val="0"/>
          <c:showCatName val="0"/>
          <c:showSerName val="0"/>
          <c:showPercent val="0"/>
          <c:showBubbleSize val="0"/>
        </c:dLbls>
        <c:marker val="1"/>
        <c:smooth val="0"/>
        <c:axId val="116625448"/>
        <c:axId val="116625840"/>
      </c:lineChart>
      <c:catAx>
        <c:axId val="116625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6625840"/>
        <c:crosses val="autoZero"/>
        <c:auto val="1"/>
        <c:lblAlgn val="ctr"/>
        <c:lblOffset val="100"/>
        <c:tickLblSkip val="1"/>
        <c:tickMarkSkip val="1"/>
        <c:noMultiLvlLbl val="0"/>
      </c:catAx>
      <c:valAx>
        <c:axId val="116625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625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介護サービス事業会計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0.02</c:v>
                </c:pt>
                <c:pt idx="4">
                  <c:v>#N/A</c:v>
                </c:pt>
                <c:pt idx="5">
                  <c:v>0.03</c:v>
                </c:pt>
                <c:pt idx="6">
                  <c:v>#N/A</c:v>
                </c:pt>
                <c:pt idx="7">
                  <c:v>0.04</c:v>
                </c:pt>
                <c:pt idx="8">
                  <c:v>#N/A</c:v>
                </c:pt>
                <c:pt idx="9">
                  <c:v>0.04</c:v>
                </c:pt>
              </c:numCache>
            </c:numRef>
          </c:val>
        </c:ser>
        <c:ser>
          <c:idx val="3"/>
          <c:order val="3"/>
          <c:tx>
            <c:strRef>
              <c:f>データシート!$A$30</c:f>
              <c:strCache>
                <c:ptCount val="1"/>
                <c:pt idx="0">
                  <c:v>後期高齢者医療会計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0.08</c:v>
                </c:pt>
                <c:pt idx="2">
                  <c:v>#N/A</c:v>
                </c:pt>
                <c:pt idx="3">
                  <c:v>0.08</c:v>
                </c:pt>
                <c:pt idx="4">
                  <c:v>#N/A</c:v>
                </c:pt>
                <c:pt idx="5">
                  <c:v>0.08</c:v>
                </c:pt>
                <c:pt idx="6">
                  <c:v>#N/A</c:v>
                </c:pt>
                <c:pt idx="7">
                  <c:v>0.1</c:v>
                </c:pt>
                <c:pt idx="8">
                  <c:v>#N/A</c:v>
                </c:pt>
                <c:pt idx="9">
                  <c:v>0.08</c:v>
                </c:pt>
              </c:numCache>
            </c:numRef>
          </c:val>
        </c:ser>
        <c:ser>
          <c:idx val="4"/>
          <c:order val="4"/>
          <c:tx>
            <c:strRef>
              <c:f>データシート!$A$31</c:f>
              <c:strCache>
                <c:ptCount val="1"/>
                <c:pt idx="0">
                  <c:v>国民健康保険診療所会計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0.04</c:v>
                </c:pt>
                <c:pt idx="4">
                  <c:v>#N/A</c:v>
                </c:pt>
                <c:pt idx="5">
                  <c:v>7.0000000000000007E-2</c:v>
                </c:pt>
                <c:pt idx="6">
                  <c:v>#N/A</c:v>
                </c:pt>
                <c:pt idx="7">
                  <c:v>0.05</c:v>
                </c:pt>
                <c:pt idx="8">
                  <c:v>#N/A</c:v>
                </c:pt>
                <c:pt idx="9">
                  <c:v>0.08</c:v>
                </c:pt>
              </c:numCache>
            </c:numRef>
          </c:val>
        </c:ser>
        <c:ser>
          <c:idx val="5"/>
          <c:order val="5"/>
          <c:tx>
            <c:strRef>
              <c:f>データシート!$A$32</c:f>
              <c:strCache>
                <c:ptCount val="1"/>
                <c:pt idx="0">
                  <c:v>介護保険事業会計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0.6</c:v>
                </c:pt>
                <c:pt idx="2">
                  <c:v>#N/A</c:v>
                </c:pt>
                <c:pt idx="3">
                  <c:v>0.35</c:v>
                </c:pt>
                <c:pt idx="4">
                  <c:v>#N/A</c:v>
                </c:pt>
                <c:pt idx="5">
                  <c:v>0.16</c:v>
                </c:pt>
                <c:pt idx="6">
                  <c:v>#N/A</c:v>
                </c:pt>
                <c:pt idx="7">
                  <c:v>0.26</c:v>
                </c:pt>
                <c:pt idx="8">
                  <c:v>#N/A</c:v>
                </c:pt>
                <c:pt idx="9">
                  <c:v>0.37</c:v>
                </c:pt>
              </c:numCache>
            </c:numRef>
          </c:val>
        </c:ser>
        <c:ser>
          <c:idx val="6"/>
          <c:order val="6"/>
          <c:tx>
            <c:strRef>
              <c:f>データシート!$A$33</c:f>
              <c:strCache>
                <c:ptCount val="1"/>
                <c:pt idx="0">
                  <c:v>公共下水道事業会計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0.77</c:v>
                </c:pt>
                <c:pt idx="2">
                  <c:v>#N/A</c:v>
                </c:pt>
                <c:pt idx="3">
                  <c:v>0.96</c:v>
                </c:pt>
                <c:pt idx="4">
                  <c:v>#N/A</c:v>
                </c:pt>
                <c:pt idx="5">
                  <c:v>0.92</c:v>
                </c:pt>
                <c:pt idx="6">
                  <c:v>#N/A</c:v>
                </c:pt>
                <c:pt idx="7">
                  <c:v>0.97</c:v>
                </c:pt>
                <c:pt idx="8">
                  <c:v>#N/A</c:v>
                </c:pt>
                <c:pt idx="9">
                  <c:v>1.22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2.54</c:v>
                </c:pt>
                <c:pt idx="2">
                  <c:v>#N/A</c:v>
                </c:pt>
                <c:pt idx="3">
                  <c:v>2.81</c:v>
                </c:pt>
                <c:pt idx="4">
                  <c:v>#N/A</c:v>
                </c:pt>
                <c:pt idx="5">
                  <c:v>3.13</c:v>
                </c:pt>
                <c:pt idx="6">
                  <c:v>#N/A</c:v>
                </c:pt>
                <c:pt idx="7">
                  <c:v>0.97</c:v>
                </c:pt>
                <c:pt idx="8">
                  <c:v>#N/A</c:v>
                </c:pt>
                <c:pt idx="9">
                  <c:v>2.4900000000000002</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6.34</c:v>
                </c:pt>
                <c:pt idx="2">
                  <c:v>#N/A</c:v>
                </c:pt>
                <c:pt idx="3">
                  <c:v>6.09</c:v>
                </c:pt>
                <c:pt idx="4">
                  <c:v>#N/A</c:v>
                </c:pt>
                <c:pt idx="5">
                  <c:v>5.91</c:v>
                </c:pt>
                <c:pt idx="6">
                  <c:v>#N/A</c:v>
                </c:pt>
                <c:pt idx="7">
                  <c:v>5.52</c:v>
                </c:pt>
                <c:pt idx="8">
                  <c:v>#N/A</c:v>
                </c:pt>
                <c:pt idx="9">
                  <c:v>5.84</c:v>
                </c:pt>
              </c:numCache>
            </c:numRef>
          </c:val>
        </c:ser>
        <c:ser>
          <c:idx val="9"/>
          <c:order val="9"/>
          <c:tx>
            <c:strRef>
              <c:f>データシート!$A$36</c:f>
              <c:strCache>
                <c:ptCount val="1"/>
                <c:pt idx="0">
                  <c:v>国民健康保険事業会計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6.54</c:v>
                </c:pt>
                <c:pt idx="1">
                  <c:v>#N/A</c:v>
                </c:pt>
                <c:pt idx="2">
                  <c:v>4.59</c:v>
                </c:pt>
                <c:pt idx="3">
                  <c:v>#N/A</c:v>
                </c:pt>
                <c:pt idx="4">
                  <c:v>3.78</c:v>
                </c:pt>
                <c:pt idx="5">
                  <c:v>#N/A</c:v>
                </c:pt>
                <c:pt idx="6">
                  <c:v>3.49</c:v>
                </c:pt>
                <c:pt idx="7">
                  <c:v>#N/A</c:v>
                </c:pt>
                <c:pt idx="8">
                  <c:v>4.95</c:v>
                </c:pt>
                <c:pt idx="9">
                  <c:v>#N/A</c:v>
                </c:pt>
              </c:numCache>
            </c:numRef>
          </c:val>
        </c:ser>
        <c:dLbls>
          <c:showLegendKey val="0"/>
          <c:showVal val="0"/>
          <c:showCatName val="0"/>
          <c:showSerName val="0"/>
          <c:showPercent val="0"/>
          <c:showBubbleSize val="0"/>
        </c:dLbls>
        <c:gapWidth val="150"/>
        <c:overlap val="100"/>
        <c:axId val="270651128"/>
        <c:axId val="270651520"/>
      </c:barChart>
      <c:catAx>
        <c:axId val="270651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70651520"/>
        <c:crosses val="autoZero"/>
        <c:auto val="1"/>
        <c:lblAlgn val="ctr"/>
        <c:lblOffset val="100"/>
        <c:tickLblSkip val="1"/>
        <c:tickMarkSkip val="1"/>
        <c:noMultiLvlLbl val="0"/>
      </c:catAx>
      <c:valAx>
        <c:axId val="270651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06511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3290</c:v>
                </c:pt>
                <c:pt idx="5">
                  <c:v>3204</c:v>
                </c:pt>
                <c:pt idx="8">
                  <c:v>3164</c:v>
                </c:pt>
                <c:pt idx="11">
                  <c:v>3200</c:v>
                </c:pt>
                <c:pt idx="14">
                  <c:v>3185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32</c:v>
                </c:pt>
                <c:pt idx="3">
                  <c:v>12</c:v>
                </c:pt>
                <c:pt idx="6">
                  <c:v>6</c:v>
                </c:pt>
                <c:pt idx="9">
                  <c:v>5</c:v>
                </c:pt>
                <c:pt idx="12">
                  <c:v>3</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248</c:v>
                </c:pt>
                <c:pt idx="3">
                  <c:v>278</c:v>
                </c:pt>
                <c:pt idx="6">
                  <c:v>138</c:v>
                </c:pt>
                <c:pt idx="9">
                  <c:v>134</c:v>
                </c:pt>
                <c:pt idx="12">
                  <c:v>130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224</c:v>
                </c:pt>
                <c:pt idx="3">
                  <c:v>201</c:v>
                </c:pt>
                <c:pt idx="6">
                  <c:v>175</c:v>
                </c:pt>
                <c:pt idx="9">
                  <c:v>158</c:v>
                </c:pt>
                <c:pt idx="12">
                  <c:v>142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981</c:v>
                </c:pt>
                <c:pt idx="3">
                  <c:v>977</c:v>
                </c:pt>
                <c:pt idx="6">
                  <c:v>956</c:v>
                </c:pt>
                <c:pt idx="9">
                  <c:v>926</c:v>
                </c:pt>
                <c:pt idx="12">
                  <c:v>927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3306</c:v>
                </c:pt>
                <c:pt idx="3">
                  <c:v>3428</c:v>
                </c:pt>
                <c:pt idx="6">
                  <c:v>3361</c:v>
                </c:pt>
                <c:pt idx="9">
                  <c:v>3403</c:v>
                </c:pt>
                <c:pt idx="12">
                  <c:v>3180</c:v>
                </c:pt>
              </c:numCache>
            </c:numRef>
          </c:val>
        </c:ser>
        <c:dLbls>
          <c:showLegendKey val="0"/>
          <c:showVal val="0"/>
          <c:showCatName val="0"/>
          <c:showSerName val="0"/>
          <c:showPercent val="0"/>
          <c:showBubbleSize val="0"/>
        </c:dLbls>
        <c:gapWidth val="100"/>
        <c:overlap val="100"/>
        <c:axId val="270652304"/>
        <c:axId val="2706526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1501</c:v>
                </c:pt>
                <c:pt idx="2">
                  <c:v>#N/A</c:v>
                </c:pt>
                <c:pt idx="3">
                  <c:v>#N/A</c:v>
                </c:pt>
                <c:pt idx="4">
                  <c:v>1692</c:v>
                </c:pt>
                <c:pt idx="5">
                  <c:v>#N/A</c:v>
                </c:pt>
                <c:pt idx="6">
                  <c:v>#N/A</c:v>
                </c:pt>
                <c:pt idx="7">
                  <c:v>1472</c:v>
                </c:pt>
                <c:pt idx="8">
                  <c:v>#N/A</c:v>
                </c:pt>
                <c:pt idx="9">
                  <c:v>#N/A</c:v>
                </c:pt>
                <c:pt idx="10">
                  <c:v>1426</c:v>
                </c:pt>
                <c:pt idx="11">
                  <c:v>#N/A</c:v>
                </c:pt>
                <c:pt idx="12">
                  <c:v>#N/A</c:v>
                </c:pt>
                <c:pt idx="13">
                  <c:v>1197</c:v>
                </c:pt>
                <c:pt idx="14">
                  <c:v>#N/A</c:v>
                </c:pt>
              </c:numCache>
            </c:numRef>
          </c:val>
          <c:smooth val="0"/>
        </c:ser>
        <c:dLbls>
          <c:showLegendKey val="0"/>
          <c:showVal val="0"/>
          <c:showCatName val="0"/>
          <c:showSerName val="0"/>
          <c:showPercent val="0"/>
          <c:showBubbleSize val="0"/>
        </c:dLbls>
        <c:marker val="1"/>
        <c:smooth val="0"/>
        <c:axId val="270652304"/>
        <c:axId val="270652696"/>
      </c:lineChart>
      <c:catAx>
        <c:axId val="270652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70652696"/>
        <c:crosses val="autoZero"/>
        <c:auto val="1"/>
        <c:lblAlgn val="ctr"/>
        <c:lblOffset val="100"/>
        <c:tickLblSkip val="1"/>
        <c:tickMarkSkip val="1"/>
        <c:noMultiLvlLbl val="0"/>
      </c:catAx>
      <c:valAx>
        <c:axId val="270652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0652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27514</c:v>
                </c:pt>
                <c:pt idx="5">
                  <c:v>27541</c:v>
                </c:pt>
                <c:pt idx="8">
                  <c:v>27515</c:v>
                </c:pt>
                <c:pt idx="11">
                  <c:v>28036</c:v>
                </c:pt>
                <c:pt idx="14">
                  <c:v>28976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7038</c:v>
                </c:pt>
                <c:pt idx="5">
                  <c:v>6440</c:v>
                </c:pt>
                <c:pt idx="8">
                  <c:v>6325</c:v>
                </c:pt>
                <c:pt idx="11">
                  <c:v>5942</c:v>
                </c:pt>
                <c:pt idx="14">
                  <c:v>5597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668</c:v>
                </c:pt>
                <c:pt idx="5">
                  <c:v>855</c:v>
                </c:pt>
                <c:pt idx="8">
                  <c:v>1100</c:v>
                </c:pt>
                <c:pt idx="11">
                  <c:v>1229</c:v>
                </c:pt>
                <c:pt idx="14">
                  <c:v>1203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5332</c:v>
                </c:pt>
                <c:pt idx="3">
                  <c:v>5301</c:v>
                </c:pt>
                <c:pt idx="6">
                  <c:v>5196</c:v>
                </c:pt>
                <c:pt idx="9">
                  <c:v>3885</c:v>
                </c:pt>
                <c:pt idx="12">
                  <c:v>2550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3860</c:v>
                </c:pt>
                <c:pt idx="3">
                  <c:v>3243</c:v>
                </c:pt>
                <c:pt idx="6">
                  <c:v>3264</c:v>
                </c:pt>
                <c:pt idx="9">
                  <c:v>3211</c:v>
                </c:pt>
                <c:pt idx="12">
                  <c:v>2825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1924</c:v>
                </c:pt>
                <c:pt idx="3">
                  <c:v>1807</c:v>
                </c:pt>
                <c:pt idx="6">
                  <c:v>1734</c:v>
                </c:pt>
                <c:pt idx="9">
                  <c:v>1518</c:v>
                </c:pt>
                <c:pt idx="12">
                  <c:v>1224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12346</c:v>
                </c:pt>
                <c:pt idx="3">
                  <c:v>12492</c:v>
                </c:pt>
                <c:pt idx="6">
                  <c:v>11058</c:v>
                </c:pt>
                <c:pt idx="9">
                  <c:v>10532</c:v>
                </c:pt>
                <c:pt idx="12">
                  <c:v>10020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1185</c:v>
                </c:pt>
                <c:pt idx="3">
                  <c:v>915</c:v>
                </c:pt>
                <c:pt idx="6">
                  <c:v>784</c:v>
                </c:pt>
                <c:pt idx="9">
                  <c:v>656</c:v>
                </c:pt>
                <c:pt idx="12">
                  <c:v>532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32617</c:v>
                </c:pt>
                <c:pt idx="3">
                  <c:v>32197</c:v>
                </c:pt>
                <c:pt idx="6">
                  <c:v>32387</c:v>
                </c:pt>
                <c:pt idx="9">
                  <c:v>32683</c:v>
                </c:pt>
                <c:pt idx="12">
                  <c:v>33781</c:v>
                </c:pt>
              </c:numCache>
            </c:numRef>
          </c:val>
        </c:ser>
        <c:dLbls>
          <c:showLegendKey val="0"/>
          <c:showVal val="0"/>
          <c:showCatName val="0"/>
          <c:showSerName val="0"/>
          <c:showPercent val="0"/>
          <c:showBubbleSize val="0"/>
        </c:dLbls>
        <c:gapWidth val="100"/>
        <c:overlap val="100"/>
        <c:axId val="269676208"/>
        <c:axId val="2696766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22044</c:v>
                </c:pt>
                <c:pt idx="2">
                  <c:v>#N/A</c:v>
                </c:pt>
                <c:pt idx="3">
                  <c:v>#N/A</c:v>
                </c:pt>
                <c:pt idx="4">
                  <c:v>21119</c:v>
                </c:pt>
                <c:pt idx="5">
                  <c:v>#N/A</c:v>
                </c:pt>
                <c:pt idx="6">
                  <c:v>#N/A</c:v>
                </c:pt>
                <c:pt idx="7">
                  <c:v>19483</c:v>
                </c:pt>
                <c:pt idx="8">
                  <c:v>#N/A</c:v>
                </c:pt>
                <c:pt idx="9">
                  <c:v>#N/A</c:v>
                </c:pt>
                <c:pt idx="10">
                  <c:v>17278</c:v>
                </c:pt>
                <c:pt idx="11">
                  <c:v>#N/A</c:v>
                </c:pt>
                <c:pt idx="12">
                  <c:v>#N/A</c:v>
                </c:pt>
                <c:pt idx="13">
                  <c:v>15156</c:v>
                </c:pt>
                <c:pt idx="14">
                  <c:v>#N/A</c:v>
                </c:pt>
              </c:numCache>
            </c:numRef>
          </c:val>
          <c:smooth val="0"/>
        </c:ser>
        <c:dLbls>
          <c:showLegendKey val="0"/>
          <c:showVal val="0"/>
          <c:showCatName val="0"/>
          <c:showSerName val="0"/>
          <c:showPercent val="0"/>
          <c:showBubbleSize val="0"/>
        </c:dLbls>
        <c:marker val="1"/>
        <c:smooth val="0"/>
        <c:axId val="269676208"/>
        <c:axId val="269676600"/>
      </c:lineChart>
      <c:catAx>
        <c:axId val="269676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9676600"/>
        <c:crosses val="autoZero"/>
        <c:auto val="1"/>
        <c:lblAlgn val="ctr"/>
        <c:lblOffset val="100"/>
        <c:tickLblSkip val="1"/>
        <c:tickMarkSkip val="1"/>
        <c:noMultiLvlLbl val="0"/>
      </c:catAx>
      <c:valAx>
        <c:axId val="2696766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9676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北海道石狩市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59,986
59,827
721.86
31,163,709
30,659,103
417,193
16,758,951
33,780,925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106.5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現下の経済状況下における</a:t>
          </a:r>
          <a:r>
            <a:rPr lang="ja-JP" altLang="ja-JP" sz="1300" b="0" i="0" baseline="0">
              <a:solidFill>
                <a:schemeClr val="dk1"/>
              </a:solidFill>
              <a:effectLst/>
              <a:latin typeface="+mn-ea"/>
              <a:ea typeface="+mn-ea"/>
              <a:cs typeface="+mn-cs"/>
            </a:rPr>
            <a:t>市税の減収などから、</a:t>
          </a: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20</a:t>
          </a:r>
          <a:r>
            <a:rPr kumimoji="1" lang="ja-JP" altLang="ja-JP" sz="1300">
              <a:solidFill>
                <a:schemeClr val="dk1"/>
              </a:solidFill>
              <a:effectLst/>
              <a:latin typeface="+mn-ea"/>
              <a:ea typeface="+mn-ea"/>
              <a:cs typeface="+mn-cs"/>
            </a:rPr>
            <a:t>年度以降低下している</a:t>
          </a:r>
          <a:r>
            <a:rPr kumimoji="1" lang="ja-JP" altLang="en-US" sz="1300">
              <a:solidFill>
                <a:schemeClr val="dk1"/>
              </a:solidFill>
              <a:effectLst/>
              <a:latin typeface="+mn-ea"/>
              <a:ea typeface="+mn-ea"/>
              <a:cs typeface="+mn-cs"/>
            </a:rPr>
            <a:t>。</a:t>
          </a:r>
          <a:endParaRPr kumimoji="1" lang="en-US" altLang="ja-JP" sz="1300">
            <a:solidFill>
              <a:schemeClr val="dk1"/>
            </a:solidFill>
            <a:effectLst/>
            <a:latin typeface="+mn-ea"/>
            <a:ea typeface="+mn-ea"/>
            <a:cs typeface="+mn-cs"/>
          </a:endParaRPr>
        </a:p>
        <a:p>
          <a:pPr rtl="0"/>
          <a:r>
            <a:rPr kumimoji="1" lang="ja-JP" altLang="en-US" sz="1300" b="0" i="0" baseline="0">
              <a:solidFill>
                <a:schemeClr val="dk1"/>
              </a:solidFill>
              <a:effectLst/>
              <a:latin typeface="+mn-ea"/>
              <a:ea typeface="+mn-ea"/>
              <a:cs typeface="+mn-cs"/>
            </a:rPr>
            <a:t>　</a:t>
          </a:r>
          <a:r>
            <a:rPr lang="ja-JP" altLang="ja-JP" sz="1300" b="0" i="0" baseline="0">
              <a:solidFill>
                <a:schemeClr val="dk1"/>
              </a:solidFill>
              <a:effectLst/>
              <a:latin typeface="+mn-ea"/>
              <a:ea typeface="+mn-ea"/>
              <a:cs typeface="+mn-cs"/>
            </a:rPr>
            <a:t>今後も徴収業務の強化や積極的な企業誘致等による歳入確保に取り組み、財政規律ガイドラインを遵守した財政基盤の強化に努める。</a:t>
          </a:r>
          <a:endParaRPr kumimoji="1" lang="ja-JP" altLang="en-US" sz="1300">
            <a:latin typeface="+mn-ea"/>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116417</xdr:rowOff>
    </xdr:from>
    <xdr:to>
      <xdr:col>7</xdr:col>
      <xdr:colOff>152400</xdr:colOff>
      <xdr:row>41</xdr:row>
      <xdr:rowOff>136525</xdr:rowOff>
    </xdr:to>
    <xdr:cxnSp macro="">
      <xdr:nvCxnSpPr>
        <xdr:cNvPr id="68" name="直線コネクタ 67"/>
        <xdr:cNvCxnSpPr/>
      </xdr:nvCxnSpPr>
      <xdr:spPr>
        <a:xfrm>
          <a:off x="4114800" y="7145867"/>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76200</xdr:rowOff>
    </xdr:from>
    <xdr:to>
      <xdr:col>6</xdr:col>
      <xdr:colOff>0</xdr:colOff>
      <xdr:row>41</xdr:row>
      <xdr:rowOff>116417</xdr:rowOff>
    </xdr:to>
    <xdr:cxnSp macro="">
      <xdr:nvCxnSpPr>
        <xdr:cNvPr id="71" name="直線コネクタ 70"/>
        <xdr:cNvCxnSpPr/>
      </xdr:nvCxnSpPr>
      <xdr:spPr>
        <a:xfrm>
          <a:off x="3225800" y="710565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56092</xdr:rowOff>
    </xdr:from>
    <xdr:to>
      <xdr:col>4</xdr:col>
      <xdr:colOff>482600</xdr:colOff>
      <xdr:row>41</xdr:row>
      <xdr:rowOff>76200</xdr:rowOff>
    </xdr:to>
    <xdr:cxnSp macro="">
      <xdr:nvCxnSpPr>
        <xdr:cNvPr id="74" name="直線コネクタ 73"/>
        <xdr:cNvCxnSpPr/>
      </xdr:nvCxnSpPr>
      <xdr:spPr>
        <a:xfrm>
          <a:off x="2336800" y="70855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35983</xdr:rowOff>
    </xdr:from>
    <xdr:to>
      <xdr:col>3</xdr:col>
      <xdr:colOff>279400</xdr:colOff>
      <xdr:row>41</xdr:row>
      <xdr:rowOff>56092</xdr:rowOff>
    </xdr:to>
    <xdr:cxnSp macro="">
      <xdr:nvCxnSpPr>
        <xdr:cNvPr id="77" name="直線コネクタ 76"/>
        <xdr:cNvCxnSpPr/>
      </xdr:nvCxnSpPr>
      <xdr:spPr>
        <a:xfrm>
          <a:off x="1447800" y="70654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85725</xdr:rowOff>
    </xdr:from>
    <xdr:to>
      <xdr:col>7</xdr:col>
      <xdr:colOff>203200</xdr:colOff>
      <xdr:row>42</xdr:row>
      <xdr:rowOff>15875</xdr:rowOff>
    </xdr:to>
    <xdr:sp macro="" textlink="">
      <xdr:nvSpPr>
        <xdr:cNvPr id="87" name="円/楕円 86"/>
        <xdr:cNvSpPr/>
      </xdr:nvSpPr>
      <xdr:spPr>
        <a:xfrm>
          <a:off x="49022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57802</xdr:rowOff>
    </xdr:from>
    <xdr:ext cx="762000" cy="259045"/>
    <xdr:sp macro="" textlink="">
      <xdr:nvSpPr>
        <xdr:cNvPr id="88" name="財政力該当値テキスト"/>
        <xdr:cNvSpPr txBox="1"/>
      </xdr:nvSpPr>
      <xdr:spPr>
        <a:xfrm>
          <a:off x="5041900" y="708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65617</xdr:rowOff>
    </xdr:from>
    <xdr:to>
      <xdr:col>6</xdr:col>
      <xdr:colOff>50800</xdr:colOff>
      <xdr:row>41</xdr:row>
      <xdr:rowOff>167217</xdr:rowOff>
    </xdr:to>
    <xdr:sp macro="" textlink="">
      <xdr:nvSpPr>
        <xdr:cNvPr id="89" name="円/楕円 88"/>
        <xdr:cNvSpPr/>
      </xdr:nvSpPr>
      <xdr:spPr>
        <a:xfrm>
          <a:off x="4064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151994</xdr:rowOff>
    </xdr:from>
    <xdr:ext cx="736600" cy="259045"/>
    <xdr:sp macro="" textlink="">
      <xdr:nvSpPr>
        <xdr:cNvPr id="90" name="テキスト ボックス 89"/>
        <xdr:cNvSpPr txBox="1"/>
      </xdr:nvSpPr>
      <xdr:spPr>
        <a:xfrm>
          <a:off x="3733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25400</xdr:rowOff>
    </xdr:from>
    <xdr:to>
      <xdr:col>4</xdr:col>
      <xdr:colOff>533400</xdr:colOff>
      <xdr:row>41</xdr:row>
      <xdr:rowOff>127000</xdr:rowOff>
    </xdr:to>
    <xdr:sp macro="" textlink="">
      <xdr:nvSpPr>
        <xdr:cNvPr id="91" name="円/楕円 90"/>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92" name="テキスト ボックス 91"/>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5292</xdr:rowOff>
    </xdr:from>
    <xdr:to>
      <xdr:col>3</xdr:col>
      <xdr:colOff>330200</xdr:colOff>
      <xdr:row>41</xdr:row>
      <xdr:rowOff>106892</xdr:rowOff>
    </xdr:to>
    <xdr:sp macro="" textlink="">
      <xdr:nvSpPr>
        <xdr:cNvPr id="93" name="円/楕円 92"/>
        <xdr:cNvSpPr/>
      </xdr:nvSpPr>
      <xdr:spPr>
        <a:xfrm>
          <a:off x="2286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91669</xdr:rowOff>
    </xdr:from>
    <xdr:ext cx="762000" cy="259045"/>
    <xdr:sp macro="" textlink="">
      <xdr:nvSpPr>
        <xdr:cNvPr id="94" name="テキスト ボックス 93"/>
        <xdr:cNvSpPr txBox="1"/>
      </xdr:nvSpPr>
      <xdr:spPr>
        <a:xfrm>
          <a:off x="1955800" y="712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95" name="円/楕円 94"/>
        <xdr:cNvSpPr/>
      </xdr:nvSpPr>
      <xdr:spPr>
        <a:xfrm>
          <a:off x="1397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71560</xdr:rowOff>
    </xdr:from>
    <xdr:ext cx="762000" cy="259045"/>
    <xdr:sp macro="" textlink="">
      <xdr:nvSpPr>
        <xdr:cNvPr id="96" name="テキスト ボックス 95"/>
        <xdr:cNvSpPr txBox="1"/>
      </xdr:nvSpPr>
      <xdr:spPr>
        <a:xfrm>
          <a:off x="1066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扶助費の増加に伴い、前年度より</a:t>
          </a:r>
          <a:r>
            <a:rPr lang="en-US" altLang="ja-JP" sz="1300" b="0" i="0" baseline="0">
              <a:solidFill>
                <a:schemeClr val="dk1"/>
              </a:solidFill>
              <a:effectLst/>
              <a:latin typeface="+mn-lt"/>
              <a:ea typeface="+mn-ea"/>
              <a:cs typeface="+mn-cs"/>
            </a:rPr>
            <a:t>0.8</a:t>
          </a:r>
          <a:r>
            <a:rPr lang="ja-JP" altLang="en-US" sz="1300" b="0" i="0" baseline="0">
              <a:solidFill>
                <a:schemeClr val="dk1"/>
              </a:solidFill>
              <a:effectLst/>
              <a:latin typeface="+mn-lt"/>
              <a:ea typeface="+mn-ea"/>
              <a:cs typeface="+mn-cs"/>
            </a:rPr>
            <a:t>％悪化の</a:t>
          </a:r>
          <a:r>
            <a:rPr lang="en-US" altLang="ja-JP" sz="1300" b="0" i="0" baseline="0">
              <a:solidFill>
                <a:schemeClr val="dk1"/>
              </a:solidFill>
              <a:effectLst/>
              <a:latin typeface="+mn-lt"/>
              <a:ea typeface="+mn-ea"/>
              <a:cs typeface="+mn-cs"/>
            </a:rPr>
            <a:t>90.0</a:t>
          </a:r>
          <a:r>
            <a:rPr lang="ja-JP" altLang="ja-JP" sz="1300" b="0" i="0" baseline="0">
              <a:solidFill>
                <a:schemeClr val="dk1"/>
              </a:solidFill>
              <a:effectLst/>
              <a:latin typeface="+mn-lt"/>
              <a:ea typeface="+mn-ea"/>
              <a:cs typeface="+mn-cs"/>
            </a:rPr>
            <a:t>％と</a:t>
          </a:r>
          <a:r>
            <a:rPr lang="ja-JP" altLang="en-US" sz="1300" b="0" i="0" baseline="0">
              <a:solidFill>
                <a:schemeClr val="dk1"/>
              </a:solidFill>
              <a:effectLst/>
              <a:latin typeface="+mn-lt"/>
              <a:ea typeface="+mn-ea"/>
              <a:cs typeface="+mn-cs"/>
            </a:rPr>
            <a:t>なった。</a:t>
          </a:r>
          <a:endParaRPr lang="ja-JP" altLang="ja-JP" sz="1300">
            <a:solidFill>
              <a:sysClr val="windowText" lastClr="000000"/>
            </a:solidFill>
            <a:effectLst/>
          </a:endParaRPr>
        </a:p>
        <a:p>
          <a:pPr rtl="0"/>
          <a:r>
            <a:rPr lang="ja-JP" altLang="ja-JP" sz="1300" b="0" i="0" baseline="0">
              <a:solidFill>
                <a:schemeClr val="dk1"/>
              </a:solidFill>
              <a:effectLst/>
              <a:latin typeface="+mn-lt"/>
              <a:ea typeface="+mn-ea"/>
              <a:cs typeface="+mn-cs"/>
            </a:rPr>
            <a:t>　扶助費については今後も増加傾向で推移していくことが考えられるが、</a:t>
          </a:r>
          <a:r>
            <a:rPr lang="ja-JP" altLang="en-US" sz="1300" b="0" i="0" baseline="0">
              <a:solidFill>
                <a:schemeClr val="dk1"/>
              </a:solidFill>
              <a:effectLst/>
              <a:latin typeface="+mn-lt"/>
              <a:ea typeface="+mn-ea"/>
              <a:cs typeface="+mn-cs"/>
            </a:rPr>
            <a:t>財政規律ガイドラインでは目標を</a:t>
          </a:r>
          <a:r>
            <a:rPr lang="en-US" altLang="ja-JP" sz="1300" b="0" i="0" baseline="0">
              <a:solidFill>
                <a:schemeClr val="dk1"/>
              </a:solidFill>
              <a:effectLst/>
              <a:latin typeface="+mn-lt"/>
              <a:ea typeface="+mn-ea"/>
              <a:cs typeface="+mn-cs"/>
            </a:rPr>
            <a:t>90</a:t>
          </a:r>
          <a:r>
            <a:rPr lang="ja-JP" altLang="ja-JP" sz="1300" b="0" i="0" baseline="0">
              <a:solidFill>
                <a:schemeClr val="dk1"/>
              </a:solidFill>
              <a:effectLst/>
              <a:latin typeface="+mn-lt"/>
              <a:ea typeface="+mn-ea"/>
              <a:cs typeface="+mn-cs"/>
            </a:rPr>
            <a:t>％未満と</a:t>
          </a:r>
          <a:r>
            <a:rPr lang="ja-JP" altLang="en-US" sz="1300" b="0" i="0" baseline="0">
              <a:solidFill>
                <a:schemeClr val="dk1"/>
              </a:solidFill>
              <a:effectLst/>
              <a:latin typeface="+mn-lt"/>
              <a:ea typeface="+mn-ea"/>
              <a:cs typeface="+mn-cs"/>
            </a:rPr>
            <a:t>していることから、今後も</a:t>
          </a:r>
          <a:r>
            <a:rPr lang="ja-JP" altLang="ja-JP" sz="1300" b="0" i="0" baseline="0">
              <a:solidFill>
                <a:schemeClr val="dk1"/>
              </a:solidFill>
              <a:effectLst/>
              <a:latin typeface="+mn-lt"/>
              <a:ea typeface="+mn-ea"/>
              <a:cs typeface="+mn-cs"/>
            </a:rPr>
            <a:t>他の経常的経費の抑制に努め、財政の健全化を図る。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132927</xdr:rowOff>
    </xdr:from>
    <xdr:to>
      <xdr:col>7</xdr:col>
      <xdr:colOff>152400</xdr:colOff>
      <xdr:row>62</xdr:row>
      <xdr:rowOff>165100</xdr:rowOff>
    </xdr:to>
    <xdr:cxnSp macro="">
      <xdr:nvCxnSpPr>
        <xdr:cNvPr id="131" name="直線コネクタ 130"/>
        <xdr:cNvCxnSpPr/>
      </xdr:nvCxnSpPr>
      <xdr:spPr>
        <a:xfrm>
          <a:off x="4114800" y="10762827"/>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132927</xdr:rowOff>
    </xdr:from>
    <xdr:to>
      <xdr:col>6</xdr:col>
      <xdr:colOff>0</xdr:colOff>
      <xdr:row>62</xdr:row>
      <xdr:rowOff>149013</xdr:rowOff>
    </xdr:to>
    <xdr:cxnSp macro="">
      <xdr:nvCxnSpPr>
        <xdr:cNvPr id="134" name="直線コネクタ 133"/>
        <xdr:cNvCxnSpPr/>
      </xdr:nvCxnSpPr>
      <xdr:spPr>
        <a:xfrm flipV="1">
          <a:off x="3225800" y="1076282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100754</xdr:rowOff>
    </xdr:from>
    <xdr:to>
      <xdr:col>4</xdr:col>
      <xdr:colOff>482600</xdr:colOff>
      <xdr:row>62</xdr:row>
      <xdr:rowOff>149013</xdr:rowOff>
    </xdr:to>
    <xdr:cxnSp macro="">
      <xdr:nvCxnSpPr>
        <xdr:cNvPr id="137" name="直線コネクタ 136"/>
        <xdr:cNvCxnSpPr/>
      </xdr:nvCxnSpPr>
      <xdr:spPr>
        <a:xfrm>
          <a:off x="2336800" y="10730654"/>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100754</xdr:rowOff>
    </xdr:from>
    <xdr:to>
      <xdr:col>3</xdr:col>
      <xdr:colOff>279400</xdr:colOff>
      <xdr:row>62</xdr:row>
      <xdr:rowOff>116840</xdr:rowOff>
    </xdr:to>
    <xdr:cxnSp macro="">
      <xdr:nvCxnSpPr>
        <xdr:cNvPr id="140" name="直線コネクタ 139"/>
        <xdr:cNvCxnSpPr/>
      </xdr:nvCxnSpPr>
      <xdr:spPr>
        <a:xfrm flipV="1">
          <a:off x="1447800" y="1073065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50" name="円/楕円 149"/>
        <xdr:cNvSpPr/>
      </xdr:nvSpPr>
      <xdr:spPr>
        <a:xfrm>
          <a:off x="49022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86377</xdr:rowOff>
    </xdr:from>
    <xdr:ext cx="762000" cy="259045"/>
    <xdr:sp macro="" textlink="">
      <xdr:nvSpPr>
        <xdr:cNvPr id="151" name="財政構造の弾力性該当値テキスト"/>
        <xdr:cNvSpPr txBox="1"/>
      </xdr:nvSpPr>
      <xdr:spPr>
        <a:xfrm>
          <a:off x="5041900" y="1071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82127</xdr:rowOff>
    </xdr:from>
    <xdr:to>
      <xdr:col>6</xdr:col>
      <xdr:colOff>50800</xdr:colOff>
      <xdr:row>63</xdr:row>
      <xdr:rowOff>12277</xdr:rowOff>
    </xdr:to>
    <xdr:sp macro="" textlink="">
      <xdr:nvSpPr>
        <xdr:cNvPr id="152" name="円/楕円 151"/>
        <xdr:cNvSpPr/>
      </xdr:nvSpPr>
      <xdr:spPr>
        <a:xfrm>
          <a:off x="4064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22454</xdr:rowOff>
    </xdr:from>
    <xdr:ext cx="736600" cy="259045"/>
    <xdr:sp macro="" textlink="">
      <xdr:nvSpPr>
        <xdr:cNvPr id="153" name="テキスト ボックス 152"/>
        <xdr:cNvSpPr txBox="1"/>
      </xdr:nvSpPr>
      <xdr:spPr>
        <a:xfrm>
          <a:off x="3733800" y="104809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98213</xdr:rowOff>
    </xdr:from>
    <xdr:to>
      <xdr:col>4</xdr:col>
      <xdr:colOff>533400</xdr:colOff>
      <xdr:row>63</xdr:row>
      <xdr:rowOff>28363</xdr:rowOff>
    </xdr:to>
    <xdr:sp macro="" textlink="">
      <xdr:nvSpPr>
        <xdr:cNvPr id="154" name="円/楕円 153"/>
        <xdr:cNvSpPr/>
      </xdr:nvSpPr>
      <xdr:spPr>
        <a:xfrm>
          <a:off x="3175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55" name="テキスト ボックス 154"/>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49954</xdr:rowOff>
    </xdr:from>
    <xdr:to>
      <xdr:col>3</xdr:col>
      <xdr:colOff>330200</xdr:colOff>
      <xdr:row>62</xdr:row>
      <xdr:rowOff>151554</xdr:rowOff>
    </xdr:to>
    <xdr:sp macro="" textlink="">
      <xdr:nvSpPr>
        <xdr:cNvPr id="156" name="円/楕円 155"/>
        <xdr:cNvSpPr/>
      </xdr:nvSpPr>
      <xdr:spPr>
        <a:xfrm>
          <a:off x="2286000" y="1067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136331</xdr:rowOff>
    </xdr:from>
    <xdr:ext cx="762000" cy="259045"/>
    <xdr:sp macro="" textlink="">
      <xdr:nvSpPr>
        <xdr:cNvPr id="157" name="テキスト ボックス 156"/>
        <xdr:cNvSpPr txBox="1"/>
      </xdr:nvSpPr>
      <xdr:spPr>
        <a:xfrm>
          <a:off x="1955800" y="1076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66040</xdr:rowOff>
    </xdr:from>
    <xdr:to>
      <xdr:col>2</xdr:col>
      <xdr:colOff>127000</xdr:colOff>
      <xdr:row>62</xdr:row>
      <xdr:rowOff>167640</xdr:rowOff>
    </xdr:to>
    <xdr:sp macro="" textlink="">
      <xdr:nvSpPr>
        <xdr:cNvPr id="158" name="円/楕円 157"/>
        <xdr:cNvSpPr/>
      </xdr:nvSpPr>
      <xdr:spPr>
        <a:xfrm>
          <a:off x="1397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6367</xdr:rowOff>
    </xdr:from>
    <xdr:ext cx="762000" cy="259045"/>
    <xdr:sp macro="" textlink="">
      <xdr:nvSpPr>
        <xdr:cNvPr id="159" name="テキスト ボックス 158"/>
        <xdr:cNvSpPr txBox="1"/>
      </xdr:nvSpPr>
      <xdr:spPr>
        <a:xfrm>
          <a:off x="1066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[140,527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ＭＳ Ｐゴシック"/>
              <a:ea typeface="+mn-ea"/>
              <a:cs typeface="+mn-cs"/>
            </a:rPr>
            <a:t>　</a:t>
          </a:r>
          <a:r>
            <a:rPr lang="ja-JP" altLang="ja-JP" sz="1300" b="0" i="0" baseline="0">
              <a:solidFill>
                <a:schemeClr val="dk1"/>
              </a:solidFill>
              <a:effectLst/>
              <a:latin typeface="+mn-lt"/>
              <a:ea typeface="+mn-ea"/>
              <a:cs typeface="+mn-cs"/>
            </a:rPr>
            <a:t>近年の大雪に伴う除排雪経費や老朽化した施設の維持補修費などにより、</a:t>
          </a:r>
          <a:r>
            <a:rPr lang="ja-JP" altLang="en-US" sz="1300" b="0" i="0" baseline="0">
              <a:solidFill>
                <a:schemeClr val="dk1"/>
              </a:solidFill>
              <a:effectLst/>
              <a:latin typeface="+mn-lt"/>
              <a:ea typeface="+mn-ea"/>
              <a:cs typeface="+mn-cs"/>
            </a:rPr>
            <a:t>増加傾向にある。</a:t>
          </a:r>
          <a:r>
            <a:rPr lang="ja-JP" altLang="ja-JP" sz="1300" b="0" i="0" baseline="0">
              <a:solidFill>
                <a:schemeClr val="dk1"/>
              </a:solidFill>
              <a:effectLst/>
              <a:latin typeface="+mn-lt"/>
              <a:ea typeface="+mn-ea"/>
              <a:cs typeface="+mn-cs"/>
            </a:rPr>
            <a:t>今後は施設の統廃合や民間委託の推進等を図ることで、更なる歳出削減に努める。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97419</xdr:rowOff>
    </xdr:from>
    <xdr:to>
      <xdr:col>7</xdr:col>
      <xdr:colOff>152400</xdr:colOff>
      <xdr:row>81</xdr:row>
      <xdr:rowOff>97972</xdr:rowOff>
    </xdr:to>
    <xdr:cxnSp macro="">
      <xdr:nvCxnSpPr>
        <xdr:cNvPr id="195" name="直線コネクタ 194"/>
        <xdr:cNvCxnSpPr/>
      </xdr:nvCxnSpPr>
      <xdr:spPr>
        <a:xfrm>
          <a:off x="4114800" y="13984869"/>
          <a:ext cx="838200" cy="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97419</xdr:rowOff>
    </xdr:from>
    <xdr:to>
      <xdr:col>6</xdr:col>
      <xdr:colOff>0</xdr:colOff>
      <xdr:row>81</xdr:row>
      <xdr:rowOff>97603</xdr:rowOff>
    </xdr:to>
    <xdr:cxnSp macro="">
      <xdr:nvCxnSpPr>
        <xdr:cNvPr id="198" name="直線コネクタ 197"/>
        <xdr:cNvCxnSpPr/>
      </xdr:nvCxnSpPr>
      <xdr:spPr>
        <a:xfrm flipV="1">
          <a:off x="3225800" y="13984869"/>
          <a:ext cx="889000" cy="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88810</xdr:rowOff>
    </xdr:from>
    <xdr:to>
      <xdr:col>4</xdr:col>
      <xdr:colOff>482600</xdr:colOff>
      <xdr:row>81</xdr:row>
      <xdr:rowOff>97603</xdr:rowOff>
    </xdr:to>
    <xdr:cxnSp macro="">
      <xdr:nvCxnSpPr>
        <xdr:cNvPr id="201" name="直線コネクタ 200"/>
        <xdr:cNvCxnSpPr/>
      </xdr:nvCxnSpPr>
      <xdr:spPr>
        <a:xfrm>
          <a:off x="2336800" y="13976260"/>
          <a:ext cx="889000" cy="8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86753</xdr:rowOff>
    </xdr:from>
    <xdr:to>
      <xdr:col>3</xdr:col>
      <xdr:colOff>279400</xdr:colOff>
      <xdr:row>81</xdr:row>
      <xdr:rowOff>88810</xdr:rowOff>
    </xdr:to>
    <xdr:cxnSp macro="">
      <xdr:nvCxnSpPr>
        <xdr:cNvPr id="204" name="直線コネクタ 203"/>
        <xdr:cNvCxnSpPr/>
      </xdr:nvCxnSpPr>
      <xdr:spPr>
        <a:xfrm>
          <a:off x="1447800" y="13974203"/>
          <a:ext cx="889000" cy="2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6" name="テキスト ボックス 205"/>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08" name="テキスト ボックス 207"/>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47172</xdr:rowOff>
    </xdr:from>
    <xdr:to>
      <xdr:col>7</xdr:col>
      <xdr:colOff>203200</xdr:colOff>
      <xdr:row>81</xdr:row>
      <xdr:rowOff>148772</xdr:rowOff>
    </xdr:to>
    <xdr:sp macro="" textlink="">
      <xdr:nvSpPr>
        <xdr:cNvPr id="214" name="円/楕円 213"/>
        <xdr:cNvSpPr/>
      </xdr:nvSpPr>
      <xdr:spPr>
        <a:xfrm>
          <a:off x="4902200" y="13934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95449</xdr:rowOff>
    </xdr:from>
    <xdr:ext cx="762000" cy="259045"/>
    <xdr:sp macro="" textlink="">
      <xdr:nvSpPr>
        <xdr:cNvPr id="215" name="人件費・物件費等の状況該当値テキスト"/>
        <xdr:cNvSpPr txBox="1"/>
      </xdr:nvSpPr>
      <xdr:spPr>
        <a:xfrm>
          <a:off x="5041900" y="13982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140,527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46619</xdr:rowOff>
    </xdr:from>
    <xdr:to>
      <xdr:col>6</xdr:col>
      <xdr:colOff>50800</xdr:colOff>
      <xdr:row>81</xdr:row>
      <xdr:rowOff>148219</xdr:rowOff>
    </xdr:to>
    <xdr:sp macro="" textlink="">
      <xdr:nvSpPr>
        <xdr:cNvPr id="216" name="円/楕円 215"/>
        <xdr:cNvSpPr/>
      </xdr:nvSpPr>
      <xdr:spPr>
        <a:xfrm>
          <a:off x="4064000" y="1393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132996</xdr:rowOff>
    </xdr:from>
    <xdr:ext cx="736600" cy="259045"/>
    <xdr:sp macro="" textlink="">
      <xdr:nvSpPr>
        <xdr:cNvPr id="217" name="テキスト ボックス 216"/>
        <xdr:cNvSpPr txBox="1"/>
      </xdr:nvSpPr>
      <xdr:spPr>
        <a:xfrm>
          <a:off x="3733800" y="14020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140,206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46803</xdr:rowOff>
    </xdr:from>
    <xdr:to>
      <xdr:col>4</xdr:col>
      <xdr:colOff>533400</xdr:colOff>
      <xdr:row>81</xdr:row>
      <xdr:rowOff>148403</xdr:rowOff>
    </xdr:to>
    <xdr:sp macro="" textlink="">
      <xdr:nvSpPr>
        <xdr:cNvPr id="218" name="円/楕円 217"/>
        <xdr:cNvSpPr/>
      </xdr:nvSpPr>
      <xdr:spPr>
        <a:xfrm>
          <a:off x="3175000" y="13934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133180</xdr:rowOff>
    </xdr:from>
    <xdr:ext cx="762000" cy="259045"/>
    <xdr:sp macro="" textlink="">
      <xdr:nvSpPr>
        <xdr:cNvPr id="219" name="テキスト ボックス 218"/>
        <xdr:cNvSpPr txBox="1"/>
      </xdr:nvSpPr>
      <xdr:spPr>
        <a:xfrm>
          <a:off x="2844800" y="14020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140,313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38010</xdr:rowOff>
    </xdr:from>
    <xdr:to>
      <xdr:col>3</xdr:col>
      <xdr:colOff>330200</xdr:colOff>
      <xdr:row>81</xdr:row>
      <xdr:rowOff>139610</xdr:rowOff>
    </xdr:to>
    <xdr:sp macro="" textlink="">
      <xdr:nvSpPr>
        <xdr:cNvPr id="220" name="円/楕円 219"/>
        <xdr:cNvSpPr/>
      </xdr:nvSpPr>
      <xdr:spPr>
        <a:xfrm>
          <a:off x="2286000" y="1392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124387</xdr:rowOff>
    </xdr:from>
    <xdr:ext cx="762000" cy="259045"/>
    <xdr:sp macro="" textlink="">
      <xdr:nvSpPr>
        <xdr:cNvPr id="221" name="テキスト ボックス 220"/>
        <xdr:cNvSpPr txBox="1"/>
      </xdr:nvSpPr>
      <xdr:spPr>
        <a:xfrm>
          <a:off x="1955800" y="14011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135,211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35953</xdr:rowOff>
    </xdr:from>
    <xdr:to>
      <xdr:col>2</xdr:col>
      <xdr:colOff>127000</xdr:colOff>
      <xdr:row>81</xdr:row>
      <xdr:rowOff>137553</xdr:rowOff>
    </xdr:to>
    <xdr:sp macro="" textlink="">
      <xdr:nvSpPr>
        <xdr:cNvPr id="222" name="円/楕円 221"/>
        <xdr:cNvSpPr/>
      </xdr:nvSpPr>
      <xdr:spPr>
        <a:xfrm>
          <a:off x="1397000" y="13923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122330</xdr:rowOff>
    </xdr:from>
    <xdr:ext cx="762000" cy="259045"/>
    <xdr:sp macro="" textlink="">
      <xdr:nvSpPr>
        <xdr:cNvPr id="223" name="テキスト ボックス 222"/>
        <xdr:cNvSpPr txBox="1"/>
      </xdr:nvSpPr>
      <xdr:spPr>
        <a:xfrm>
          <a:off x="1066800" y="14009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134,017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近年は類似団体平均を上回って推移しており、本年度は類似団体平均</a:t>
          </a:r>
          <a:r>
            <a:rPr lang="ja-JP" altLang="en-US" sz="1300" b="0" i="0" baseline="0">
              <a:solidFill>
                <a:schemeClr val="dk1"/>
              </a:solidFill>
              <a:effectLst/>
              <a:latin typeface="+mn-lt"/>
              <a:ea typeface="+mn-ea"/>
              <a:cs typeface="+mn-cs"/>
            </a:rPr>
            <a:t>を</a:t>
          </a:r>
          <a:r>
            <a:rPr lang="en-US" altLang="ja-JP" sz="1300" b="0" i="0" baseline="0">
              <a:solidFill>
                <a:schemeClr val="dk1"/>
              </a:solidFill>
              <a:effectLst/>
              <a:latin typeface="+mn-lt"/>
              <a:ea typeface="+mn-ea"/>
              <a:cs typeface="+mn-cs"/>
            </a:rPr>
            <a:t>1.4</a:t>
          </a:r>
          <a:r>
            <a:rPr lang="ja-JP" altLang="ja-JP" sz="1300" b="0" i="0" baseline="0">
              <a:solidFill>
                <a:schemeClr val="dk1"/>
              </a:solidFill>
              <a:effectLst/>
              <a:latin typeface="+mn-lt"/>
              <a:ea typeface="+mn-ea"/>
              <a:cs typeface="+mn-cs"/>
            </a:rPr>
            <a:t>ポイント上回る</a:t>
          </a:r>
          <a:r>
            <a:rPr lang="en-US" altLang="ja-JP" sz="1300" b="0" i="0" baseline="0">
              <a:solidFill>
                <a:schemeClr val="dk1"/>
              </a:solidFill>
              <a:effectLst/>
              <a:latin typeface="+mn-lt"/>
              <a:ea typeface="+mn-ea"/>
              <a:cs typeface="+mn-cs"/>
            </a:rPr>
            <a:t>99.5</a:t>
          </a:r>
          <a:r>
            <a:rPr lang="ja-JP" altLang="ja-JP" sz="1300" b="0" i="0" baseline="0">
              <a:solidFill>
                <a:schemeClr val="dk1"/>
              </a:solidFill>
              <a:effectLst/>
              <a:latin typeface="+mn-lt"/>
              <a:ea typeface="+mn-ea"/>
              <a:cs typeface="+mn-cs"/>
            </a:rPr>
            <a:t>となっている。今後も定員適正化計画に基づき適正な管理を行う。</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76381</xdr:rowOff>
    </xdr:from>
    <xdr:to>
      <xdr:col>24</xdr:col>
      <xdr:colOff>558800</xdr:colOff>
      <xdr:row>88</xdr:row>
      <xdr:rowOff>89626</xdr:rowOff>
    </xdr:to>
    <xdr:cxnSp macro="">
      <xdr:nvCxnSpPr>
        <xdr:cNvPr id="254" name="直線コネクタ 253"/>
        <xdr:cNvCxnSpPr/>
      </xdr:nvCxnSpPr>
      <xdr:spPr>
        <a:xfrm flipV="1">
          <a:off x="17018000" y="13963831"/>
          <a:ext cx="0" cy="1213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61703</xdr:rowOff>
    </xdr:from>
    <xdr:ext cx="762000" cy="259045"/>
    <xdr:sp macro="" textlink="">
      <xdr:nvSpPr>
        <xdr:cNvPr id="255" name="給与水準   （国との比較）最小値テキスト"/>
        <xdr:cNvSpPr txBox="1"/>
      </xdr:nvSpPr>
      <xdr:spPr>
        <a:xfrm>
          <a:off x="17106900" y="151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88</xdr:row>
      <xdr:rowOff>89626</xdr:rowOff>
    </xdr:from>
    <xdr:to>
      <xdr:col>24</xdr:col>
      <xdr:colOff>647700</xdr:colOff>
      <xdr:row>88</xdr:row>
      <xdr:rowOff>89626</xdr:rowOff>
    </xdr:to>
    <xdr:cxnSp macro="">
      <xdr:nvCxnSpPr>
        <xdr:cNvPr id="256" name="直線コネクタ 255"/>
        <xdr:cNvCxnSpPr/>
      </xdr:nvCxnSpPr>
      <xdr:spPr>
        <a:xfrm>
          <a:off x="16929100" y="15177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162758</xdr:rowOff>
    </xdr:from>
    <xdr:ext cx="762000" cy="259045"/>
    <xdr:sp macro="" textlink="">
      <xdr:nvSpPr>
        <xdr:cNvPr id="257" name="給与水準   （国との比較）最大値テキスト"/>
        <xdr:cNvSpPr txBox="1"/>
      </xdr:nvSpPr>
      <xdr:spPr>
        <a:xfrm>
          <a:off x="17106900" y="1370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76381</xdr:rowOff>
    </xdr:from>
    <xdr:to>
      <xdr:col>24</xdr:col>
      <xdr:colOff>647700</xdr:colOff>
      <xdr:row>81</xdr:row>
      <xdr:rowOff>76381</xdr:rowOff>
    </xdr:to>
    <xdr:cxnSp macro="">
      <xdr:nvCxnSpPr>
        <xdr:cNvPr id="258" name="直線コネクタ 257"/>
        <xdr:cNvCxnSpPr/>
      </xdr:nvCxnSpPr>
      <xdr:spPr>
        <a:xfrm>
          <a:off x="16929100" y="1396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169636</xdr:rowOff>
    </xdr:from>
    <xdr:to>
      <xdr:col>24</xdr:col>
      <xdr:colOff>558800</xdr:colOff>
      <xdr:row>88</xdr:row>
      <xdr:rowOff>165463</xdr:rowOff>
    </xdr:to>
    <xdr:cxnSp macro="">
      <xdr:nvCxnSpPr>
        <xdr:cNvPr id="259" name="直線コネクタ 258"/>
        <xdr:cNvCxnSpPr/>
      </xdr:nvCxnSpPr>
      <xdr:spPr>
        <a:xfrm flipV="1">
          <a:off x="16179800" y="14742886"/>
          <a:ext cx="838200" cy="510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60"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1" name="フローチャート : 判断 260"/>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165463</xdr:rowOff>
    </xdr:from>
    <xdr:to>
      <xdr:col>23</xdr:col>
      <xdr:colOff>406400</xdr:colOff>
      <xdr:row>89</xdr:row>
      <xdr:rowOff>7801</xdr:rowOff>
    </xdr:to>
    <xdr:cxnSp macro="">
      <xdr:nvCxnSpPr>
        <xdr:cNvPr id="262" name="直線コネクタ 261"/>
        <xdr:cNvCxnSpPr/>
      </xdr:nvCxnSpPr>
      <xdr:spPr>
        <a:xfrm flipV="1">
          <a:off x="15290800" y="15253063"/>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52614</xdr:rowOff>
    </xdr:from>
    <xdr:to>
      <xdr:col>23</xdr:col>
      <xdr:colOff>457200</xdr:colOff>
      <xdr:row>88</xdr:row>
      <xdr:rowOff>154214</xdr:rowOff>
    </xdr:to>
    <xdr:sp macro="" textlink="">
      <xdr:nvSpPr>
        <xdr:cNvPr id="263" name="フローチャート : 判断 262"/>
        <xdr:cNvSpPr/>
      </xdr:nvSpPr>
      <xdr:spPr>
        <a:xfrm>
          <a:off x="16129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164391</xdr:rowOff>
    </xdr:from>
    <xdr:ext cx="736600" cy="259045"/>
    <xdr:sp macro="" textlink="">
      <xdr:nvSpPr>
        <xdr:cNvPr id="264" name="テキスト ボックス 263"/>
        <xdr:cNvSpPr txBox="1"/>
      </xdr:nvSpPr>
      <xdr:spPr>
        <a:xfrm>
          <a:off x="15798800" y="14909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155848</xdr:rowOff>
    </xdr:from>
    <xdr:to>
      <xdr:col>22</xdr:col>
      <xdr:colOff>203200</xdr:colOff>
      <xdr:row>89</xdr:row>
      <xdr:rowOff>7801</xdr:rowOff>
    </xdr:to>
    <xdr:cxnSp macro="">
      <xdr:nvCxnSpPr>
        <xdr:cNvPr id="265" name="直線コネクタ 264"/>
        <xdr:cNvCxnSpPr/>
      </xdr:nvCxnSpPr>
      <xdr:spPr>
        <a:xfrm>
          <a:off x="14401800" y="14729098"/>
          <a:ext cx="889000" cy="537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6" name="フローチャート : 判断 265"/>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7" name="テキスト ボックス 266"/>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155848</xdr:rowOff>
    </xdr:from>
    <xdr:to>
      <xdr:col>21</xdr:col>
      <xdr:colOff>0</xdr:colOff>
      <xdr:row>85</xdr:row>
      <xdr:rowOff>155848</xdr:rowOff>
    </xdr:to>
    <xdr:cxnSp macro="">
      <xdr:nvCxnSpPr>
        <xdr:cNvPr id="268" name="直線コネクタ 267"/>
        <xdr:cNvCxnSpPr/>
      </xdr:nvCxnSpPr>
      <xdr:spPr>
        <a:xfrm>
          <a:off x="13512800" y="147290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159294</xdr:rowOff>
    </xdr:from>
    <xdr:to>
      <xdr:col>21</xdr:col>
      <xdr:colOff>50800</xdr:colOff>
      <xdr:row>85</xdr:row>
      <xdr:rowOff>89444</xdr:rowOff>
    </xdr:to>
    <xdr:sp macro="" textlink="">
      <xdr:nvSpPr>
        <xdr:cNvPr id="269" name="フローチャート : 判断 268"/>
        <xdr:cNvSpPr/>
      </xdr:nvSpPr>
      <xdr:spPr>
        <a:xfrm>
          <a:off x="14351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99621</xdr:rowOff>
    </xdr:from>
    <xdr:ext cx="762000" cy="259045"/>
    <xdr:sp macro="" textlink="">
      <xdr:nvSpPr>
        <xdr:cNvPr id="270" name="テキスト ボックス 269"/>
        <xdr:cNvSpPr txBox="1"/>
      </xdr:nvSpPr>
      <xdr:spPr>
        <a:xfrm>
          <a:off x="14020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1632</xdr:rowOff>
    </xdr:from>
    <xdr:to>
      <xdr:col>19</xdr:col>
      <xdr:colOff>533400</xdr:colOff>
      <xdr:row>85</xdr:row>
      <xdr:rowOff>103232</xdr:rowOff>
    </xdr:to>
    <xdr:sp macro="" textlink="">
      <xdr:nvSpPr>
        <xdr:cNvPr id="271" name="フローチャート : 判断 270"/>
        <xdr:cNvSpPr/>
      </xdr:nvSpPr>
      <xdr:spPr>
        <a:xfrm>
          <a:off x="13462000" y="1457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113409</xdr:rowOff>
    </xdr:from>
    <xdr:ext cx="762000" cy="259045"/>
    <xdr:sp macro="" textlink="">
      <xdr:nvSpPr>
        <xdr:cNvPr id="272" name="テキスト ボックス 271"/>
        <xdr:cNvSpPr txBox="1"/>
      </xdr:nvSpPr>
      <xdr:spPr>
        <a:xfrm>
          <a:off x="13131800" y="1434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118836</xdr:rowOff>
    </xdr:from>
    <xdr:to>
      <xdr:col>24</xdr:col>
      <xdr:colOff>609600</xdr:colOff>
      <xdr:row>86</xdr:row>
      <xdr:rowOff>48986</xdr:rowOff>
    </xdr:to>
    <xdr:sp macro="" textlink="">
      <xdr:nvSpPr>
        <xdr:cNvPr id="278" name="円/楕円 277"/>
        <xdr:cNvSpPr/>
      </xdr:nvSpPr>
      <xdr:spPr>
        <a:xfrm>
          <a:off x="16967200" y="14692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90913</xdr:rowOff>
    </xdr:from>
    <xdr:ext cx="762000" cy="259045"/>
    <xdr:sp macro="" textlink="">
      <xdr:nvSpPr>
        <xdr:cNvPr id="279" name="給与水準   （国との比較）該当値テキスト"/>
        <xdr:cNvSpPr txBox="1"/>
      </xdr:nvSpPr>
      <xdr:spPr>
        <a:xfrm>
          <a:off x="17106900" y="14664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114663</xdr:rowOff>
    </xdr:from>
    <xdr:to>
      <xdr:col>23</xdr:col>
      <xdr:colOff>457200</xdr:colOff>
      <xdr:row>89</xdr:row>
      <xdr:rowOff>44813</xdr:rowOff>
    </xdr:to>
    <xdr:sp macro="" textlink="">
      <xdr:nvSpPr>
        <xdr:cNvPr id="280" name="円/楕円 279"/>
        <xdr:cNvSpPr/>
      </xdr:nvSpPr>
      <xdr:spPr>
        <a:xfrm>
          <a:off x="16129000" y="1520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29590</xdr:rowOff>
    </xdr:from>
    <xdr:ext cx="736600" cy="259045"/>
    <xdr:sp macro="" textlink="">
      <xdr:nvSpPr>
        <xdr:cNvPr id="281" name="テキスト ボックス 280"/>
        <xdr:cNvSpPr txBox="1"/>
      </xdr:nvSpPr>
      <xdr:spPr>
        <a:xfrm>
          <a:off x="15798800" y="15288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128451</xdr:rowOff>
    </xdr:from>
    <xdr:to>
      <xdr:col>22</xdr:col>
      <xdr:colOff>254000</xdr:colOff>
      <xdr:row>89</xdr:row>
      <xdr:rowOff>58601</xdr:rowOff>
    </xdr:to>
    <xdr:sp macro="" textlink="">
      <xdr:nvSpPr>
        <xdr:cNvPr id="282" name="円/楕円 281"/>
        <xdr:cNvSpPr/>
      </xdr:nvSpPr>
      <xdr:spPr>
        <a:xfrm>
          <a:off x="15240000" y="15216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43378</xdr:rowOff>
    </xdr:from>
    <xdr:ext cx="762000" cy="259045"/>
    <xdr:sp macro="" textlink="">
      <xdr:nvSpPr>
        <xdr:cNvPr id="283" name="テキスト ボックス 282"/>
        <xdr:cNvSpPr txBox="1"/>
      </xdr:nvSpPr>
      <xdr:spPr>
        <a:xfrm>
          <a:off x="14909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105048</xdr:rowOff>
    </xdr:from>
    <xdr:to>
      <xdr:col>21</xdr:col>
      <xdr:colOff>50800</xdr:colOff>
      <xdr:row>86</xdr:row>
      <xdr:rowOff>35198</xdr:rowOff>
    </xdr:to>
    <xdr:sp macro="" textlink="">
      <xdr:nvSpPr>
        <xdr:cNvPr id="284" name="円/楕円 283"/>
        <xdr:cNvSpPr/>
      </xdr:nvSpPr>
      <xdr:spPr>
        <a:xfrm>
          <a:off x="14351000" y="1467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19975</xdr:rowOff>
    </xdr:from>
    <xdr:ext cx="762000" cy="259045"/>
    <xdr:sp macro="" textlink="">
      <xdr:nvSpPr>
        <xdr:cNvPr id="285" name="テキスト ボックス 284"/>
        <xdr:cNvSpPr txBox="1"/>
      </xdr:nvSpPr>
      <xdr:spPr>
        <a:xfrm>
          <a:off x="14020800" y="14764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105048</xdr:rowOff>
    </xdr:from>
    <xdr:to>
      <xdr:col>19</xdr:col>
      <xdr:colOff>533400</xdr:colOff>
      <xdr:row>86</xdr:row>
      <xdr:rowOff>35198</xdr:rowOff>
    </xdr:to>
    <xdr:sp macro="" textlink="">
      <xdr:nvSpPr>
        <xdr:cNvPr id="286" name="円/楕円 285"/>
        <xdr:cNvSpPr/>
      </xdr:nvSpPr>
      <xdr:spPr>
        <a:xfrm>
          <a:off x="13462000" y="1467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19975</xdr:rowOff>
    </xdr:from>
    <xdr:ext cx="762000" cy="259045"/>
    <xdr:sp macro="" textlink="">
      <xdr:nvSpPr>
        <xdr:cNvPr id="287" name="テキスト ボックス 286"/>
        <xdr:cNvSpPr txBox="1"/>
      </xdr:nvSpPr>
      <xdr:spPr>
        <a:xfrm>
          <a:off x="13131800" y="14764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新規採用を控えて職員数の適正化を図っていることから近年は減少傾向にあり、類似団体を下回っている。今後も定員適正化計画に基づき、適正な管理を行う。</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9" name="直線コネクタ 318"/>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20"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21" name="直線コネクタ 320"/>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2"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3" name="直線コネクタ 322"/>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51828</xdr:rowOff>
    </xdr:from>
    <xdr:to>
      <xdr:col>24</xdr:col>
      <xdr:colOff>558800</xdr:colOff>
      <xdr:row>60</xdr:row>
      <xdr:rowOff>55275</xdr:rowOff>
    </xdr:to>
    <xdr:cxnSp macro="">
      <xdr:nvCxnSpPr>
        <xdr:cNvPr id="324" name="直線コネクタ 323"/>
        <xdr:cNvCxnSpPr/>
      </xdr:nvCxnSpPr>
      <xdr:spPr>
        <a:xfrm flipV="1">
          <a:off x="16179800" y="10338828"/>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25"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6" name="フローチャート : 判断 325"/>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55275</xdr:rowOff>
    </xdr:from>
    <xdr:to>
      <xdr:col>23</xdr:col>
      <xdr:colOff>406400</xdr:colOff>
      <xdr:row>60</xdr:row>
      <xdr:rowOff>56424</xdr:rowOff>
    </xdr:to>
    <xdr:cxnSp macro="">
      <xdr:nvCxnSpPr>
        <xdr:cNvPr id="327" name="直線コネクタ 326"/>
        <xdr:cNvCxnSpPr/>
      </xdr:nvCxnSpPr>
      <xdr:spPr>
        <a:xfrm flipV="1">
          <a:off x="15290800" y="10342275"/>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8" name="フローチャート : 判断 327"/>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9" name="テキスト ボックス 328"/>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56424</xdr:rowOff>
    </xdr:from>
    <xdr:to>
      <xdr:col>22</xdr:col>
      <xdr:colOff>203200</xdr:colOff>
      <xdr:row>60</xdr:row>
      <xdr:rowOff>59872</xdr:rowOff>
    </xdr:to>
    <xdr:cxnSp macro="">
      <xdr:nvCxnSpPr>
        <xdr:cNvPr id="330" name="直線コネクタ 329"/>
        <xdr:cNvCxnSpPr/>
      </xdr:nvCxnSpPr>
      <xdr:spPr>
        <a:xfrm flipV="1">
          <a:off x="14401800" y="10343424"/>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31" name="フローチャート : 判断 330"/>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32" name="テキスト ボックス 331"/>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59872</xdr:rowOff>
    </xdr:from>
    <xdr:to>
      <xdr:col>21</xdr:col>
      <xdr:colOff>0</xdr:colOff>
      <xdr:row>60</xdr:row>
      <xdr:rowOff>89746</xdr:rowOff>
    </xdr:to>
    <xdr:cxnSp macro="">
      <xdr:nvCxnSpPr>
        <xdr:cNvPr id="333" name="直線コネクタ 332"/>
        <xdr:cNvCxnSpPr/>
      </xdr:nvCxnSpPr>
      <xdr:spPr>
        <a:xfrm flipV="1">
          <a:off x="13512800" y="10346872"/>
          <a:ext cx="889000" cy="29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4" name="フローチャート : 判断 333"/>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72226</xdr:rowOff>
    </xdr:from>
    <xdr:ext cx="762000" cy="259045"/>
    <xdr:sp macro="" textlink="">
      <xdr:nvSpPr>
        <xdr:cNvPr id="335" name="テキスト ボックス 334"/>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6" name="フローチャート : 判断 335"/>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37" name="テキスト ボックス 336"/>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1028</xdr:rowOff>
    </xdr:from>
    <xdr:to>
      <xdr:col>24</xdr:col>
      <xdr:colOff>609600</xdr:colOff>
      <xdr:row>60</xdr:row>
      <xdr:rowOff>102628</xdr:rowOff>
    </xdr:to>
    <xdr:sp macro="" textlink="">
      <xdr:nvSpPr>
        <xdr:cNvPr id="343" name="円/楕円 342"/>
        <xdr:cNvSpPr/>
      </xdr:nvSpPr>
      <xdr:spPr>
        <a:xfrm>
          <a:off x="16967200" y="1028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17555</xdr:rowOff>
    </xdr:from>
    <xdr:ext cx="762000" cy="259045"/>
    <xdr:sp macro="" textlink="">
      <xdr:nvSpPr>
        <xdr:cNvPr id="344" name="定員管理の状況該当値テキスト"/>
        <xdr:cNvSpPr txBox="1"/>
      </xdr:nvSpPr>
      <xdr:spPr>
        <a:xfrm>
          <a:off x="17106900" y="1013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4475</xdr:rowOff>
    </xdr:from>
    <xdr:to>
      <xdr:col>23</xdr:col>
      <xdr:colOff>457200</xdr:colOff>
      <xdr:row>60</xdr:row>
      <xdr:rowOff>106075</xdr:rowOff>
    </xdr:to>
    <xdr:sp macro="" textlink="">
      <xdr:nvSpPr>
        <xdr:cNvPr id="345" name="円/楕円 344"/>
        <xdr:cNvSpPr/>
      </xdr:nvSpPr>
      <xdr:spPr>
        <a:xfrm>
          <a:off x="16129000" y="1029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116252</xdr:rowOff>
    </xdr:from>
    <xdr:ext cx="736600" cy="259045"/>
    <xdr:sp macro="" textlink="">
      <xdr:nvSpPr>
        <xdr:cNvPr id="346" name="テキスト ボックス 345"/>
        <xdr:cNvSpPr txBox="1"/>
      </xdr:nvSpPr>
      <xdr:spPr>
        <a:xfrm>
          <a:off x="15798800" y="10060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5624</xdr:rowOff>
    </xdr:from>
    <xdr:to>
      <xdr:col>22</xdr:col>
      <xdr:colOff>254000</xdr:colOff>
      <xdr:row>60</xdr:row>
      <xdr:rowOff>107224</xdr:rowOff>
    </xdr:to>
    <xdr:sp macro="" textlink="">
      <xdr:nvSpPr>
        <xdr:cNvPr id="347" name="円/楕円 346"/>
        <xdr:cNvSpPr/>
      </xdr:nvSpPr>
      <xdr:spPr>
        <a:xfrm>
          <a:off x="15240000" y="1029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117401</xdr:rowOff>
    </xdr:from>
    <xdr:ext cx="762000" cy="259045"/>
    <xdr:sp macro="" textlink="">
      <xdr:nvSpPr>
        <xdr:cNvPr id="348" name="テキスト ボックス 347"/>
        <xdr:cNvSpPr txBox="1"/>
      </xdr:nvSpPr>
      <xdr:spPr>
        <a:xfrm>
          <a:off x="14909800" y="1006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9072</xdr:rowOff>
    </xdr:from>
    <xdr:to>
      <xdr:col>21</xdr:col>
      <xdr:colOff>50800</xdr:colOff>
      <xdr:row>60</xdr:row>
      <xdr:rowOff>110672</xdr:rowOff>
    </xdr:to>
    <xdr:sp macro="" textlink="">
      <xdr:nvSpPr>
        <xdr:cNvPr id="349" name="円/楕円 348"/>
        <xdr:cNvSpPr/>
      </xdr:nvSpPr>
      <xdr:spPr>
        <a:xfrm>
          <a:off x="14351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120849</xdr:rowOff>
    </xdr:from>
    <xdr:ext cx="762000" cy="259045"/>
    <xdr:sp macro="" textlink="">
      <xdr:nvSpPr>
        <xdr:cNvPr id="350" name="テキスト ボックス 349"/>
        <xdr:cNvSpPr txBox="1"/>
      </xdr:nvSpPr>
      <xdr:spPr>
        <a:xfrm>
          <a:off x="14020800" y="1006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38946</xdr:rowOff>
    </xdr:from>
    <xdr:to>
      <xdr:col>19</xdr:col>
      <xdr:colOff>533400</xdr:colOff>
      <xdr:row>60</xdr:row>
      <xdr:rowOff>140546</xdr:rowOff>
    </xdr:to>
    <xdr:sp macro="" textlink="">
      <xdr:nvSpPr>
        <xdr:cNvPr id="351" name="円/楕円 350"/>
        <xdr:cNvSpPr/>
      </xdr:nvSpPr>
      <xdr:spPr>
        <a:xfrm>
          <a:off x="13462000" y="1032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150723</xdr:rowOff>
    </xdr:from>
    <xdr:ext cx="762000" cy="259045"/>
    <xdr:sp macro="" textlink="">
      <xdr:nvSpPr>
        <xdr:cNvPr id="352" name="テキスト ボックス 351"/>
        <xdr:cNvSpPr txBox="1"/>
      </xdr:nvSpPr>
      <xdr:spPr>
        <a:xfrm>
          <a:off x="13131800" y="100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4" name="テキスト ボックス 353"/>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5" name="テキスト ボックス 354"/>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財政再建計画</a:t>
          </a:r>
          <a:r>
            <a:rPr lang="ja-JP" altLang="ja-JP" sz="1300" baseline="0">
              <a:solidFill>
                <a:schemeClr val="dk1"/>
              </a:solidFill>
              <a:effectLst/>
              <a:latin typeface="+mn-lt"/>
              <a:ea typeface="+mn-ea"/>
              <a:cs typeface="+mn-cs"/>
            </a:rPr>
            <a:t>（</a:t>
          </a:r>
          <a:r>
            <a:rPr lang="en-US" altLang="ja-JP" sz="1300" baseline="0">
              <a:solidFill>
                <a:schemeClr val="dk1"/>
              </a:solidFill>
              <a:effectLst/>
              <a:latin typeface="+mn-lt"/>
              <a:ea typeface="+mn-ea"/>
              <a:cs typeface="+mn-cs"/>
            </a:rPr>
            <a:t>H23</a:t>
          </a:r>
          <a:r>
            <a:rPr lang="ja-JP" altLang="ja-JP" sz="1300" baseline="0">
              <a:solidFill>
                <a:schemeClr val="dk1"/>
              </a:solidFill>
              <a:effectLst/>
              <a:latin typeface="+mn-lt"/>
              <a:ea typeface="+mn-ea"/>
              <a:cs typeface="+mn-cs"/>
            </a:rPr>
            <a:t>まで）</a:t>
          </a:r>
          <a:r>
            <a:rPr lang="ja-JP" altLang="en-US" sz="1300" b="0" i="0" baseline="0">
              <a:solidFill>
                <a:schemeClr val="dk1"/>
              </a:solidFill>
              <a:effectLst/>
              <a:latin typeface="+mn-lt"/>
              <a:ea typeface="+mn-ea"/>
              <a:cs typeface="+mn-cs"/>
            </a:rPr>
            <a:t>及び財政規律ガイドライン</a:t>
          </a:r>
          <a:r>
            <a:rPr lang="ja-JP" altLang="ja-JP" sz="1300" b="0" i="0" baseline="0">
              <a:solidFill>
                <a:schemeClr val="dk1"/>
              </a:solidFill>
              <a:effectLst/>
              <a:latin typeface="+mn-lt"/>
              <a:ea typeface="+mn-ea"/>
              <a:cs typeface="+mn-cs"/>
            </a:rPr>
            <a:t>の着実な実行により公債費の縮減に努めた結果、近年は改善傾向で推移している。本年度は</a:t>
          </a:r>
          <a:r>
            <a:rPr lang="ja-JP" altLang="en-US" sz="1300" b="0" i="0" baseline="0">
              <a:solidFill>
                <a:schemeClr val="dk1"/>
              </a:solidFill>
              <a:effectLst/>
              <a:latin typeface="+mn-lt"/>
              <a:ea typeface="+mn-ea"/>
              <a:cs typeface="+mn-cs"/>
            </a:rPr>
            <a:t>償還終了等により</a:t>
          </a:r>
          <a:r>
            <a:rPr lang="ja-JP" altLang="ja-JP" sz="1300" b="0" i="0" baseline="0">
              <a:solidFill>
                <a:schemeClr val="dk1"/>
              </a:solidFill>
              <a:effectLst/>
              <a:latin typeface="+mn-lt"/>
              <a:ea typeface="+mn-ea"/>
              <a:cs typeface="+mn-cs"/>
            </a:rPr>
            <a:t>前年度から</a:t>
          </a:r>
          <a:r>
            <a:rPr lang="en-US" altLang="ja-JP" sz="1300" b="0" i="0" baseline="0">
              <a:solidFill>
                <a:schemeClr val="dk1"/>
              </a:solidFill>
              <a:effectLst/>
              <a:latin typeface="+mn-lt"/>
              <a:ea typeface="+mn-ea"/>
              <a:cs typeface="+mn-cs"/>
            </a:rPr>
            <a:t>1.3</a:t>
          </a:r>
          <a:r>
            <a:rPr lang="ja-JP" altLang="ja-JP" sz="1300" b="0" i="0" baseline="0">
              <a:solidFill>
                <a:schemeClr val="dk1"/>
              </a:solidFill>
              <a:effectLst/>
              <a:latin typeface="+mn-lt"/>
              <a:ea typeface="+mn-ea"/>
              <a:cs typeface="+mn-cs"/>
            </a:rPr>
            <a:t>％改善し、</a:t>
          </a:r>
          <a:r>
            <a:rPr lang="en-US" altLang="ja-JP" sz="1300" b="0" i="0" baseline="0">
              <a:solidFill>
                <a:schemeClr val="dk1"/>
              </a:solidFill>
              <a:effectLst/>
              <a:latin typeface="+mn-lt"/>
              <a:ea typeface="+mn-ea"/>
              <a:cs typeface="+mn-cs"/>
            </a:rPr>
            <a:t>9.8</a:t>
          </a:r>
          <a:r>
            <a:rPr lang="ja-JP" altLang="ja-JP" sz="1300" b="0" i="0" baseline="0">
              <a:solidFill>
                <a:schemeClr val="dk1"/>
              </a:solidFill>
              <a:effectLst/>
              <a:latin typeface="+mn-lt"/>
              <a:ea typeface="+mn-ea"/>
              <a:cs typeface="+mn-cs"/>
            </a:rPr>
            <a:t>％となった。</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9" name="直線コネクタ 36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0" name="テキスト ボックス 36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3" name="直線コネクタ 37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4" name="テキスト ボックス 37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7" name="直線コネクタ 376"/>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80"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81" name="直線コネクタ 380"/>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114935</xdr:rowOff>
    </xdr:from>
    <xdr:to>
      <xdr:col>24</xdr:col>
      <xdr:colOff>558800</xdr:colOff>
      <xdr:row>41</xdr:row>
      <xdr:rowOff>21907</xdr:rowOff>
    </xdr:to>
    <xdr:cxnSp macro="">
      <xdr:nvCxnSpPr>
        <xdr:cNvPr id="382" name="直線コネクタ 381"/>
        <xdr:cNvCxnSpPr/>
      </xdr:nvCxnSpPr>
      <xdr:spPr>
        <a:xfrm flipV="1">
          <a:off x="16179800" y="6972935"/>
          <a:ext cx="8382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3"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4" name="フローチャート : 判断 383"/>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21907</xdr:rowOff>
    </xdr:from>
    <xdr:to>
      <xdr:col>23</xdr:col>
      <xdr:colOff>406400</xdr:colOff>
      <xdr:row>41</xdr:row>
      <xdr:rowOff>46038</xdr:rowOff>
    </xdr:to>
    <xdr:cxnSp macro="">
      <xdr:nvCxnSpPr>
        <xdr:cNvPr id="385" name="直線コネクタ 384"/>
        <xdr:cNvCxnSpPr/>
      </xdr:nvCxnSpPr>
      <xdr:spPr>
        <a:xfrm flipV="1">
          <a:off x="15290800" y="7051357"/>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6" name="フローチャート : 判断 385"/>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7" name="テキスト ボックス 386"/>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46038</xdr:rowOff>
    </xdr:from>
    <xdr:to>
      <xdr:col>22</xdr:col>
      <xdr:colOff>203200</xdr:colOff>
      <xdr:row>41</xdr:row>
      <xdr:rowOff>70168</xdr:rowOff>
    </xdr:to>
    <xdr:cxnSp macro="">
      <xdr:nvCxnSpPr>
        <xdr:cNvPr id="388" name="直線コネクタ 387"/>
        <xdr:cNvCxnSpPr/>
      </xdr:nvCxnSpPr>
      <xdr:spPr>
        <a:xfrm flipV="1">
          <a:off x="14401800" y="707548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9" name="フローチャート : 判断 388"/>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90" name="テキスト ボックス 389"/>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70168</xdr:rowOff>
    </xdr:from>
    <xdr:to>
      <xdr:col>21</xdr:col>
      <xdr:colOff>0</xdr:colOff>
      <xdr:row>41</xdr:row>
      <xdr:rowOff>88265</xdr:rowOff>
    </xdr:to>
    <xdr:cxnSp macro="">
      <xdr:nvCxnSpPr>
        <xdr:cNvPr id="391" name="直線コネクタ 390"/>
        <xdr:cNvCxnSpPr/>
      </xdr:nvCxnSpPr>
      <xdr:spPr>
        <a:xfrm flipV="1">
          <a:off x="13512800" y="709961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2" name="フローチャート : 判断 391"/>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166070</xdr:rowOff>
    </xdr:from>
    <xdr:ext cx="762000" cy="259045"/>
    <xdr:sp macro="" textlink="">
      <xdr:nvSpPr>
        <xdr:cNvPr id="393" name="テキスト ボックス 392"/>
        <xdr:cNvSpPr txBox="1"/>
      </xdr:nvSpPr>
      <xdr:spPr>
        <a:xfrm>
          <a:off x="14020800" y="71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4" name="フローチャート : 判断 393"/>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95" name="テキスト ボックス 394"/>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401" name="円/楕円 400"/>
        <xdr:cNvSpPr/>
      </xdr:nvSpPr>
      <xdr:spPr>
        <a:xfrm>
          <a:off x="16967200" y="692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36212</xdr:rowOff>
    </xdr:from>
    <xdr:ext cx="762000" cy="259045"/>
    <xdr:sp macro="" textlink="">
      <xdr:nvSpPr>
        <xdr:cNvPr id="402" name="公債費負担の状況該当値テキスト"/>
        <xdr:cNvSpPr txBox="1"/>
      </xdr:nvSpPr>
      <xdr:spPr>
        <a:xfrm>
          <a:off x="17106900" y="6894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142557</xdr:rowOff>
    </xdr:from>
    <xdr:to>
      <xdr:col>23</xdr:col>
      <xdr:colOff>457200</xdr:colOff>
      <xdr:row>41</xdr:row>
      <xdr:rowOff>72707</xdr:rowOff>
    </xdr:to>
    <xdr:sp macro="" textlink="">
      <xdr:nvSpPr>
        <xdr:cNvPr id="403" name="円/楕円 402"/>
        <xdr:cNvSpPr/>
      </xdr:nvSpPr>
      <xdr:spPr>
        <a:xfrm>
          <a:off x="16129000" y="70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57484</xdr:rowOff>
    </xdr:from>
    <xdr:ext cx="736600" cy="259045"/>
    <xdr:sp macro="" textlink="">
      <xdr:nvSpPr>
        <xdr:cNvPr id="404" name="テキスト ボックス 403"/>
        <xdr:cNvSpPr txBox="1"/>
      </xdr:nvSpPr>
      <xdr:spPr>
        <a:xfrm>
          <a:off x="15798800" y="708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166688</xdr:rowOff>
    </xdr:from>
    <xdr:to>
      <xdr:col>22</xdr:col>
      <xdr:colOff>254000</xdr:colOff>
      <xdr:row>41</xdr:row>
      <xdr:rowOff>96838</xdr:rowOff>
    </xdr:to>
    <xdr:sp macro="" textlink="">
      <xdr:nvSpPr>
        <xdr:cNvPr id="405" name="円/楕円 404"/>
        <xdr:cNvSpPr/>
      </xdr:nvSpPr>
      <xdr:spPr>
        <a:xfrm>
          <a:off x="15240000" y="702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81615</xdr:rowOff>
    </xdr:from>
    <xdr:ext cx="762000" cy="259045"/>
    <xdr:sp macro="" textlink="">
      <xdr:nvSpPr>
        <xdr:cNvPr id="406" name="テキスト ボックス 405"/>
        <xdr:cNvSpPr txBox="1"/>
      </xdr:nvSpPr>
      <xdr:spPr>
        <a:xfrm>
          <a:off x="14909800" y="711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19368</xdr:rowOff>
    </xdr:from>
    <xdr:to>
      <xdr:col>21</xdr:col>
      <xdr:colOff>50800</xdr:colOff>
      <xdr:row>41</xdr:row>
      <xdr:rowOff>120968</xdr:rowOff>
    </xdr:to>
    <xdr:sp macro="" textlink="">
      <xdr:nvSpPr>
        <xdr:cNvPr id="407" name="円/楕円 406"/>
        <xdr:cNvSpPr/>
      </xdr:nvSpPr>
      <xdr:spPr>
        <a:xfrm>
          <a:off x="14351000" y="704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131145</xdr:rowOff>
    </xdr:from>
    <xdr:ext cx="762000" cy="259045"/>
    <xdr:sp macro="" textlink="">
      <xdr:nvSpPr>
        <xdr:cNvPr id="408" name="テキスト ボックス 407"/>
        <xdr:cNvSpPr txBox="1"/>
      </xdr:nvSpPr>
      <xdr:spPr>
        <a:xfrm>
          <a:off x="14020800" y="681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37465</xdr:rowOff>
    </xdr:from>
    <xdr:to>
      <xdr:col>19</xdr:col>
      <xdr:colOff>533400</xdr:colOff>
      <xdr:row>41</xdr:row>
      <xdr:rowOff>139065</xdr:rowOff>
    </xdr:to>
    <xdr:sp macro="" textlink="">
      <xdr:nvSpPr>
        <xdr:cNvPr id="409" name="円/楕円 408"/>
        <xdr:cNvSpPr/>
      </xdr:nvSpPr>
      <xdr:spPr>
        <a:xfrm>
          <a:off x="13462000" y="706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149242</xdr:rowOff>
    </xdr:from>
    <xdr:ext cx="762000" cy="259045"/>
    <xdr:sp macro="" textlink="">
      <xdr:nvSpPr>
        <xdr:cNvPr id="410" name="テキスト ボックス 409"/>
        <xdr:cNvSpPr txBox="1"/>
      </xdr:nvSpPr>
      <xdr:spPr>
        <a:xfrm>
          <a:off x="13131800" y="683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前年度と比較すると</a:t>
          </a:r>
          <a:r>
            <a:rPr lang="en-US" altLang="ja-JP" sz="1300" b="0" i="0" baseline="0">
              <a:solidFill>
                <a:schemeClr val="dk1"/>
              </a:solidFill>
              <a:effectLst/>
              <a:latin typeface="+mn-lt"/>
              <a:ea typeface="+mn-ea"/>
              <a:cs typeface="+mn-cs"/>
            </a:rPr>
            <a:t>17.1</a:t>
          </a:r>
          <a:r>
            <a:rPr lang="ja-JP" altLang="ja-JP" sz="1300" b="0" i="0" baseline="0">
              <a:solidFill>
                <a:schemeClr val="dk1"/>
              </a:solidFill>
              <a:effectLst/>
              <a:latin typeface="+mn-lt"/>
              <a:ea typeface="+mn-ea"/>
              <a:cs typeface="+mn-cs"/>
            </a:rPr>
            <a:t>％改善して</a:t>
          </a:r>
          <a:r>
            <a:rPr lang="en-US" altLang="ja-JP" sz="1300" b="0" i="0" baseline="0">
              <a:solidFill>
                <a:schemeClr val="dk1"/>
              </a:solidFill>
              <a:effectLst/>
              <a:latin typeface="+mn-lt"/>
              <a:ea typeface="+mn-ea"/>
              <a:cs typeface="+mn-cs"/>
            </a:rPr>
            <a:t>106.5</a:t>
          </a:r>
          <a:r>
            <a:rPr lang="ja-JP" altLang="ja-JP" sz="1300" b="0" i="0" baseline="0">
              <a:solidFill>
                <a:schemeClr val="dk1"/>
              </a:solidFill>
              <a:effectLst/>
              <a:latin typeface="+mn-lt"/>
              <a:ea typeface="+mn-ea"/>
              <a:cs typeface="+mn-cs"/>
            </a:rPr>
            <a:t>％となったものの、多額の市債残高や土地開発公社の負債等により、依然として類似団体平均を大きく上回っている。今後も財政規律ガイドラインや土地開発公社経営健全化計画に基づき、市債発行の抑制に努めるなど、更なる将来負担額の縮減を図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7" name="直線コネクタ 42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8" name="テキスト ボックス 42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1" name="直線コネクタ 43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2" name="テキスト ボックス 43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5" name="直線コネクタ 434"/>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6"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7" name="直線コネクタ 436"/>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8"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9" name="直線コネクタ 438"/>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128111</xdr:rowOff>
    </xdr:from>
    <xdr:to>
      <xdr:col>24</xdr:col>
      <xdr:colOff>558800</xdr:colOff>
      <xdr:row>19</xdr:row>
      <xdr:rowOff>59817</xdr:rowOff>
    </xdr:to>
    <xdr:cxnSp macro="">
      <xdr:nvCxnSpPr>
        <xdr:cNvPr id="440" name="直線コネクタ 439"/>
        <xdr:cNvCxnSpPr/>
      </xdr:nvCxnSpPr>
      <xdr:spPr>
        <a:xfrm flipV="1">
          <a:off x="16179800" y="3214211"/>
          <a:ext cx="838200" cy="103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41"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2" name="フローチャート : 判断 441"/>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59817</xdr:rowOff>
    </xdr:from>
    <xdr:to>
      <xdr:col>23</xdr:col>
      <xdr:colOff>406400</xdr:colOff>
      <xdr:row>20</xdr:row>
      <xdr:rowOff>9017</xdr:rowOff>
    </xdr:to>
    <xdr:cxnSp macro="">
      <xdr:nvCxnSpPr>
        <xdr:cNvPr id="443" name="直線コネクタ 442"/>
        <xdr:cNvCxnSpPr/>
      </xdr:nvCxnSpPr>
      <xdr:spPr>
        <a:xfrm flipV="1">
          <a:off x="15290800" y="331736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4" name="フローチャート : 判断 443"/>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5" name="テキスト ボックス 444"/>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9017</xdr:rowOff>
    </xdr:from>
    <xdr:to>
      <xdr:col>22</xdr:col>
      <xdr:colOff>203200</xdr:colOff>
      <xdr:row>20</xdr:row>
      <xdr:rowOff>74168</xdr:rowOff>
    </xdr:to>
    <xdr:cxnSp macro="">
      <xdr:nvCxnSpPr>
        <xdr:cNvPr id="446" name="直線コネクタ 445"/>
        <xdr:cNvCxnSpPr/>
      </xdr:nvCxnSpPr>
      <xdr:spPr>
        <a:xfrm flipV="1">
          <a:off x="14401800" y="3438017"/>
          <a:ext cx="889000" cy="65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7" name="フローチャート : 判断 446"/>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8" name="テキスト ボックス 447"/>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74168</xdr:rowOff>
    </xdr:from>
    <xdr:to>
      <xdr:col>21</xdr:col>
      <xdr:colOff>0</xdr:colOff>
      <xdr:row>20</xdr:row>
      <xdr:rowOff>144748</xdr:rowOff>
    </xdr:to>
    <xdr:cxnSp macro="">
      <xdr:nvCxnSpPr>
        <xdr:cNvPr id="449" name="直線コネクタ 448"/>
        <xdr:cNvCxnSpPr/>
      </xdr:nvCxnSpPr>
      <xdr:spPr>
        <a:xfrm flipV="1">
          <a:off x="13512800" y="3503168"/>
          <a:ext cx="889000" cy="7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50" name="フローチャート : 判断 449"/>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51" name="テキスト ボックス 450"/>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2" name="フローチャート : 判断 451"/>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53" name="テキスト ボックス 452"/>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77311</xdr:rowOff>
    </xdr:from>
    <xdr:to>
      <xdr:col>24</xdr:col>
      <xdr:colOff>609600</xdr:colOff>
      <xdr:row>19</xdr:row>
      <xdr:rowOff>7461</xdr:rowOff>
    </xdr:to>
    <xdr:sp macro="" textlink="">
      <xdr:nvSpPr>
        <xdr:cNvPr id="459" name="円/楕円 458"/>
        <xdr:cNvSpPr/>
      </xdr:nvSpPr>
      <xdr:spPr>
        <a:xfrm>
          <a:off x="16967200" y="3163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49388</xdr:rowOff>
    </xdr:from>
    <xdr:ext cx="762000" cy="259045"/>
    <xdr:sp macro="" textlink="">
      <xdr:nvSpPr>
        <xdr:cNvPr id="460" name="将来負担の状況該当値テキスト"/>
        <xdr:cNvSpPr txBox="1"/>
      </xdr:nvSpPr>
      <xdr:spPr>
        <a:xfrm>
          <a:off x="17106900" y="3135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9017</xdr:rowOff>
    </xdr:from>
    <xdr:to>
      <xdr:col>23</xdr:col>
      <xdr:colOff>457200</xdr:colOff>
      <xdr:row>19</xdr:row>
      <xdr:rowOff>110617</xdr:rowOff>
    </xdr:to>
    <xdr:sp macro="" textlink="">
      <xdr:nvSpPr>
        <xdr:cNvPr id="461" name="円/楕円 460"/>
        <xdr:cNvSpPr/>
      </xdr:nvSpPr>
      <xdr:spPr>
        <a:xfrm>
          <a:off x="16129000" y="3266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95394</xdr:rowOff>
    </xdr:from>
    <xdr:ext cx="736600" cy="259045"/>
    <xdr:sp macro="" textlink="">
      <xdr:nvSpPr>
        <xdr:cNvPr id="462" name="テキスト ボックス 461"/>
        <xdr:cNvSpPr txBox="1"/>
      </xdr:nvSpPr>
      <xdr:spPr>
        <a:xfrm>
          <a:off x="15798800" y="3352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123.6</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129667</xdr:rowOff>
    </xdr:from>
    <xdr:to>
      <xdr:col>22</xdr:col>
      <xdr:colOff>254000</xdr:colOff>
      <xdr:row>20</xdr:row>
      <xdr:rowOff>59817</xdr:rowOff>
    </xdr:to>
    <xdr:sp macro="" textlink="">
      <xdr:nvSpPr>
        <xdr:cNvPr id="463" name="円/楕円 462"/>
        <xdr:cNvSpPr/>
      </xdr:nvSpPr>
      <xdr:spPr>
        <a:xfrm>
          <a:off x="15240000" y="3387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44594</xdr:rowOff>
    </xdr:from>
    <xdr:ext cx="762000" cy="259045"/>
    <xdr:sp macro="" textlink="">
      <xdr:nvSpPr>
        <xdr:cNvPr id="464" name="テキスト ボックス 463"/>
        <xdr:cNvSpPr txBox="1"/>
      </xdr:nvSpPr>
      <xdr:spPr>
        <a:xfrm>
          <a:off x="14909800" y="347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143.6</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23368</xdr:rowOff>
    </xdr:from>
    <xdr:to>
      <xdr:col>21</xdr:col>
      <xdr:colOff>50800</xdr:colOff>
      <xdr:row>20</xdr:row>
      <xdr:rowOff>124968</xdr:rowOff>
    </xdr:to>
    <xdr:sp macro="" textlink="">
      <xdr:nvSpPr>
        <xdr:cNvPr id="465" name="円/楕円 464"/>
        <xdr:cNvSpPr/>
      </xdr:nvSpPr>
      <xdr:spPr>
        <a:xfrm>
          <a:off x="14351000" y="345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109745</xdr:rowOff>
    </xdr:from>
    <xdr:ext cx="762000" cy="259045"/>
    <xdr:sp macro="" textlink="">
      <xdr:nvSpPr>
        <xdr:cNvPr id="466" name="テキスト ボックス 465"/>
        <xdr:cNvSpPr txBox="1"/>
      </xdr:nvSpPr>
      <xdr:spPr>
        <a:xfrm>
          <a:off x="14020800" y="3538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154.4</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93948</xdr:rowOff>
    </xdr:from>
    <xdr:to>
      <xdr:col>19</xdr:col>
      <xdr:colOff>533400</xdr:colOff>
      <xdr:row>21</xdr:row>
      <xdr:rowOff>24098</xdr:rowOff>
    </xdr:to>
    <xdr:sp macro="" textlink="">
      <xdr:nvSpPr>
        <xdr:cNvPr id="467" name="円/楕円 466"/>
        <xdr:cNvSpPr/>
      </xdr:nvSpPr>
      <xdr:spPr>
        <a:xfrm>
          <a:off x="13462000" y="3522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8875</xdr:rowOff>
    </xdr:from>
    <xdr:ext cx="762000" cy="259045"/>
    <xdr:sp macro="" textlink="">
      <xdr:nvSpPr>
        <xdr:cNvPr id="468" name="テキスト ボックス 467"/>
        <xdr:cNvSpPr txBox="1"/>
      </xdr:nvSpPr>
      <xdr:spPr>
        <a:xfrm>
          <a:off x="13131800" y="3609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北海道石狩市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59,986
59,827
721.86
31,163,709
30,659,103
417,193
16,758,951
33,780,925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106.5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aseline="0">
              <a:solidFill>
                <a:schemeClr val="dk1"/>
              </a:solidFill>
              <a:effectLst/>
              <a:latin typeface="+mn-lt"/>
              <a:ea typeface="+mn-ea"/>
              <a:cs typeface="+mn-cs"/>
            </a:rPr>
            <a:t>　類似団体平均と比較して経常収支比率における人件費分の比率が低くなっている要因として、消防業務を一部事務組合で行っていることが挙げられる。今後も財政規律ガイドラインや定員適正化計画に基づき、定員の適正化を推進していくことにより、引き続き人件費抑制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123190</xdr:rowOff>
    </xdr:from>
    <xdr:to>
      <xdr:col>7</xdr:col>
      <xdr:colOff>15875</xdr:colOff>
      <xdr:row>36</xdr:row>
      <xdr:rowOff>5080</xdr:rowOff>
    </xdr:to>
    <xdr:cxnSp macro="">
      <xdr:nvCxnSpPr>
        <xdr:cNvPr id="65" name="直線コネクタ 64"/>
        <xdr:cNvCxnSpPr/>
      </xdr:nvCxnSpPr>
      <xdr:spPr>
        <a:xfrm>
          <a:off x="3987800" y="61239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123190</xdr:rowOff>
    </xdr:from>
    <xdr:to>
      <xdr:col>5</xdr:col>
      <xdr:colOff>549275</xdr:colOff>
      <xdr:row>36</xdr:row>
      <xdr:rowOff>5080</xdr:rowOff>
    </xdr:to>
    <xdr:cxnSp macro="">
      <xdr:nvCxnSpPr>
        <xdr:cNvPr id="68" name="直線コネクタ 67"/>
        <xdr:cNvCxnSpPr/>
      </xdr:nvCxnSpPr>
      <xdr:spPr>
        <a:xfrm flipV="1">
          <a:off x="3098800" y="61239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5080</xdr:rowOff>
    </xdr:from>
    <xdr:to>
      <xdr:col>4</xdr:col>
      <xdr:colOff>346075</xdr:colOff>
      <xdr:row>36</xdr:row>
      <xdr:rowOff>66040</xdr:rowOff>
    </xdr:to>
    <xdr:cxnSp macro="">
      <xdr:nvCxnSpPr>
        <xdr:cNvPr id="71" name="直線コネクタ 70"/>
        <xdr:cNvCxnSpPr/>
      </xdr:nvCxnSpPr>
      <xdr:spPr>
        <a:xfrm flipV="1">
          <a:off x="2209800" y="61772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66040</xdr:rowOff>
    </xdr:from>
    <xdr:to>
      <xdr:col>3</xdr:col>
      <xdr:colOff>142875</xdr:colOff>
      <xdr:row>36</xdr:row>
      <xdr:rowOff>81280</xdr:rowOff>
    </xdr:to>
    <xdr:cxnSp macro="">
      <xdr:nvCxnSpPr>
        <xdr:cNvPr id="74" name="直線コネクタ 73"/>
        <xdr:cNvCxnSpPr/>
      </xdr:nvCxnSpPr>
      <xdr:spPr>
        <a:xfrm flipV="1">
          <a:off x="1320800" y="62382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76" name="テキスト ボックス 75"/>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125730</xdr:rowOff>
    </xdr:from>
    <xdr:to>
      <xdr:col>7</xdr:col>
      <xdr:colOff>66675</xdr:colOff>
      <xdr:row>36</xdr:row>
      <xdr:rowOff>55880</xdr:rowOff>
    </xdr:to>
    <xdr:sp macro="" textlink="">
      <xdr:nvSpPr>
        <xdr:cNvPr id="84" name="円/楕円 83"/>
        <xdr:cNvSpPr/>
      </xdr:nvSpPr>
      <xdr:spPr>
        <a:xfrm>
          <a:off x="47752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142257</xdr:rowOff>
    </xdr:from>
    <xdr:ext cx="762000" cy="259045"/>
    <xdr:sp macro="" textlink="">
      <xdr:nvSpPr>
        <xdr:cNvPr id="85" name="人件費該当値テキスト"/>
        <xdr:cNvSpPr txBox="1"/>
      </xdr:nvSpPr>
      <xdr:spPr>
        <a:xfrm>
          <a:off x="49149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72390</xdr:rowOff>
    </xdr:from>
    <xdr:to>
      <xdr:col>5</xdr:col>
      <xdr:colOff>600075</xdr:colOff>
      <xdr:row>36</xdr:row>
      <xdr:rowOff>2540</xdr:rowOff>
    </xdr:to>
    <xdr:sp macro="" textlink="">
      <xdr:nvSpPr>
        <xdr:cNvPr id="86" name="円/楕円 85"/>
        <xdr:cNvSpPr/>
      </xdr:nvSpPr>
      <xdr:spPr>
        <a:xfrm>
          <a:off x="39370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12717</xdr:rowOff>
    </xdr:from>
    <xdr:ext cx="736600" cy="259045"/>
    <xdr:sp macro="" textlink="">
      <xdr:nvSpPr>
        <xdr:cNvPr id="87" name="テキスト ボックス 86"/>
        <xdr:cNvSpPr txBox="1"/>
      </xdr:nvSpPr>
      <xdr:spPr>
        <a:xfrm>
          <a:off x="3606800" y="5842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125730</xdr:rowOff>
    </xdr:from>
    <xdr:to>
      <xdr:col>4</xdr:col>
      <xdr:colOff>396875</xdr:colOff>
      <xdr:row>36</xdr:row>
      <xdr:rowOff>55880</xdr:rowOff>
    </xdr:to>
    <xdr:sp macro="" textlink="">
      <xdr:nvSpPr>
        <xdr:cNvPr id="88" name="円/楕円 87"/>
        <xdr:cNvSpPr/>
      </xdr:nvSpPr>
      <xdr:spPr>
        <a:xfrm>
          <a:off x="3048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66057</xdr:rowOff>
    </xdr:from>
    <xdr:ext cx="762000" cy="259045"/>
    <xdr:sp macro="" textlink="">
      <xdr:nvSpPr>
        <xdr:cNvPr id="89" name="テキスト ボックス 88"/>
        <xdr:cNvSpPr txBox="1"/>
      </xdr:nvSpPr>
      <xdr:spPr>
        <a:xfrm>
          <a:off x="2717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15240</xdr:rowOff>
    </xdr:from>
    <xdr:to>
      <xdr:col>3</xdr:col>
      <xdr:colOff>193675</xdr:colOff>
      <xdr:row>36</xdr:row>
      <xdr:rowOff>116840</xdr:rowOff>
    </xdr:to>
    <xdr:sp macro="" textlink="">
      <xdr:nvSpPr>
        <xdr:cNvPr id="90" name="円/楕円 89"/>
        <xdr:cNvSpPr/>
      </xdr:nvSpPr>
      <xdr:spPr>
        <a:xfrm>
          <a:off x="2159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127017</xdr:rowOff>
    </xdr:from>
    <xdr:ext cx="762000" cy="259045"/>
    <xdr:sp macro="" textlink="">
      <xdr:nvSpPr>
        <xdr:cNvPr id="91" name="テキスト ボックス 90"/>
        <xdr:cNvSpPr txBox="1"/>
      </xdr:nvSpPr>
      <xdr:spPr>
        <a:xfrm>
          <a:off x="1828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30480</xdr:rowOff>
    </xdr:from>
    <xdr:to>
      <xdr:col>1</xdr:col>
      <xdr:colOff>676275</xdr:colOff>
      <xdr:row>36</xdr:row>
      <xdr:rowOff>132080</xdr:rowOff>
    </xdr:to>
    <xdr:sp macro="" textlink="">
      <xdr:nvSpPr>
        <xdr:cNvPr id="92" name="円/楕円 91"/>
        <xdr:cNvSpPr/>
      </xdr:nvSpPr>
      <xdr:spPr>
        <a:xfrm>
          <a:off x="1270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142257</xdr:rowOff>
    </xdr:from>
    <xdr:ext cx="762000" cy="259045"/>
    <xdr:sp macro="" textlink="">
      <xdr:nvSpPr>
        <xdr:cNvPr id="93" name="テキスト ボックス 92"/>
        <xdr:cNvSpPr txBox="1"/>
      </xdr:nvSpPr>
      <xdr:spPr>
        <a:xfrm>
          <a:off x="939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財政規律ガイドラインに基づいて歳出削減の取り組みに努めているが、ごみ処理事業費の増等により、</a:t>
          </a:r>
          <a:r>
            <a:rPr lang="ja-JP" altLang="en-US" sz="1300" b="0" i="0" baseline="0">
              <a:solidFill>
                <a:schemeClr val="dk1"/>
              </a:solidFill>
              <a:effectLst/>
              <a:latin typeface="+mn-lt"/>
              <a:ea typeface="+mn-ea"/>
              <a:cs typeface="+mn-cs"/>
            </a:rPr>
            <a:t>引き続き</a:t>
          </a:r>
          <a:r>
            <a:rPr lang="ja-JP" altLang="ja-JP" sz="1300" b="0" i="0" baseline="0">
              <a:solidFill>
                <a:schemeClr val="dk1"/>
              </a:solidFill>
              <a:effectLst/>
              <a:latin typeface="+mn-lt"/>
              <a:ea typeface="+mn-ea"/>
              <a:cs typeface="+mn-cs"/>
            </a:rPr>
            <a:t>前年度に</a:t>
          </a:r>
          <a:r>
            <a:rPr lang="ja-JP" altLang="en-US" sz="1300" b="0" i="0" baseline="0">
              <a:solidFill>
                <a:schemeClr val="dk1"/>
              </a:solidFill>
              <a:effectLst/>
              <a:latin typeface="+mn-lt"/>
              <a:ea typeface="+mn-ea"/>
              <a:cs typeface="+mn-cs"/>
            </a:rPr>
            <a:t>比べて</a:t>
          </a:r>
          <a:r>
            <a:rPr lang="ja-JP" altLang="ja-JP" sz="1300" b="0" i="0" baseline="0">
              <a:solidFill>
                <a:schemeClr val="dk1"/>
              </a:solidFill>
              <a:effectLst/>
              <a:latin typeface="+mn-lt"/>
              <a:ea typeface="+mn-ea"/>
              <a:cs typeface="+mn-cs"/>
            </a:rPr>
            <a:t>増加している。今後も財政規律ガイドラインに基づき、行政財産の適正管理を推進し、管理経費の見直しに努める。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134620</xdr:rowOff>
    </xdr:from>
    <xdr:to>
      <xdr:col>24</xdr:col>
      <xdr:colOff>31750</xdr:colOff>
      <xdr:row>17</xdr:row>
      <xdr:rowOff>62230</xdr:rowOff>
    </xdr:to>
    <xdr:cxnSp macro="">
      <xdr:nvCxnSpPr>
        <xdr:cNvPr id="126" name="直線コネクタ 125"/>
        <xdr:cNvCxnSpPr/>
      </xdr:nvCxnSpPr>
      <xdr:spPr>
        <a:xfrm>
          <a:off x="15671800" y="287782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16</xdr:row>
      <xdr:rowOff>134620</xdr:rowOff>
    </xdr:to>
    <xdr:cxnSp macro="">
      <xdr:nvCxnSpPr>
        <xdr:cNvPr id="129" name="直線コネクタ 128"/>
        <xdr:cNvCxnSpPr/>
      </xdr:nvCxnSpPr>
      <xdr:spPr>
        <a:xfrm>
          <a:off x="14782800" y="2832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35560</xdr:rowOff>
    </xdr:from>
    <xdr:to>
      <xdr:col>21</xdr:col>
      <xdr:colOff>361950</xdr:colOff>
      <xdr:row>16</xdr:row>
      <xdr:rowOff>88900</xdr:rowOff>
    </xdr:to>
    <xdr:cxnSp macro="">
      <xdr:nvCxnSpPr>
        <xdr:cNvPr id="132" name="直線コネクタ 131"/>
        <xdr:cNvCxnSpPr/>
      </xdr:nvCxnSpPr>
      <xdr:spPr>
        <a:xfrm>
          <a:off x="13893800" y="27787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35560</xdr:rowOff>
    </xdr:from>
    <xdr:to>
      <xdr:col>20</xdr:col>
      <xdr:colOff>158750</xdr:colOff>
      <xdr:row>16</xdr:row>
      <xdr:rowOff>73660</xdr:rowOff>
    </xdr:to>
    <xdr:cxnSp macro="">
      <xdr:nvCxnSpPr>
        <xdr:cNvPr id="135" name="直線コネクタ 134"/>
        <xdr:cNvCxnSpPr/>
      </xdr:nvCxnSpPr>
      <xdr:spPr>
        <a:xfrm flipV="1">
          <a:off x="13004800" y="27787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7" name="テキスト ボックス 136"/>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9" name="テキスト ボックス 138"/>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11430</xdr:rowOff>
    </xdr:from>
    <xdr:to>
      <xdr:col>24</xdr:col>
      <xdr:colOff>82550</xdr:colOff>
      <xdr:row>17</xdr:row>
      <xdr:rowOff>113030</xdr:rowOff>
    </xdr:to>
    <xdr:sp macro="" textlink="">
      <xdr:nvSpPr>
        <xdr:cNvPr id="145" name="円/楕円 144"/>
        <xdr:cNvSpPr/>
      </xdr:nvSpPr>
      <xdr:spPr>
        <a:xfrm>
          <a:off x="16459200" y="292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154957</xdr:rowOff>
    </xdr:from>
    <xdr:ext cx="762000" cy="259045"/>
    <xdr:sp macro="" textlink="">
      <xdr:nvSpPr>
        <xdr:cNvPr id="146" name="物件費該当値テキスト"/>
        <xdr:cNvSpPr txBox="1"/>
      </xdr:nvSpPr>
      <xdr:spPr>
        <a:xfrm>
          <a:off x="16598900" y="289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83820</xdr:rowOff>
    </xdr:from>
    <xdr:to>
      <xdr:col>22</xdr:col>
      <xdr:colOff>615950</xdr:colOff>
      <xdr:row>17</xdr:row>
      <xdr:rowOff>13970</xdr:rowOff>
    </xdr:to>
    <xdr:sp macro="" textlink="">
      <xdr:nvSpPr>
        <xdr:cNvPr id="147" name="円/楕円 146"/>
        <xdr:cNvSpPr/>
      </xdr:nvSpPr>
      <xdr:spPr>
        <a:xfrm>
          <a:off x="15621000" y="282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170197</xdr:rowOff>
    </xdr:from>
    <xdr:ext cx="736600" cy="259045"/>
    <xdr:sp macro="" textlink="">
      <xdr:nvSpPr>
        <xdr:cNvPr id="148" name="テキスト ボックス 147"/>
        <xdr:cNvSpPr txBox="1"/>
      </xdr:nvSpPr>
      <xdr:spPr>
        <a:xfrm>
          <a:off x="15290800" y="291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49" name="円/楕円 148"/>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149877</xdr:rowOff>
    </xdr:from>
    <xdr:ext cx="762000" cy="259045"/>
    <xdr:sp macro="" textlink="">
      <xdr:nvSpPr>
        <xdr:cNvPr id="150" name="テキスト ボックス 149"/>
        <xdr:cNvSpPr txBox="1"/>
      </xdr:nvSpPr>
      <xdr:spPr>
        <a:xfrm>
          <a:off x="14401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156210</xdr:rowOff>
    </xdr:from>
    <xdr:to>
      <xdr:col>20</xdr:col>
      <xdr:colOff>209550</xdr:colOff>
      <xdr:row>16</xdr:row>
      <xdr:rowOff>86360</xdr:rowOff>
    </xdr:to>
    <xdr:sp macro="" textlink="">
      <xdr:nvSpPr>
        <xdr:cNvPr id="151" name="円/楕円 150"/>
        <xdr:cNvSpPr/>
      </xdr:nvSpPr>
      <xdr:spPr>
        <a:xfrm>
          <a:off x="13843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52" name="テキスト ボックス 151"/>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22860</xdr:rowOff>
    </xdr:from>
    <xdr:to>
      <xdr:col>19</xdr:col>
      <xdr:colOff>6350</xdr:colOff>
      <xdr:row>16</xdr:row>
      <xdr:rowOff>124460</xdr:rowOff>
    </xdr:to>
    <xdr:sp macro="" textlink="">
      <xdr:nvSpPr>
        <xdr:cNvPr id="153" name="円/楕円 152"/>
        <xdr:cNvSpPr/>
      </xdr:nvSpPr>
      <xdr:spPr>
        <a:xfrm>
          <a:off x="12954000" y="276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109237</xdr:rowOff>
    </xdr:from>
    <xdr:ext cx="762000" cy="259045"/>
    <xdr:sp macro="" textlink="">
      <xdr:nvSpPr>
        <xdr:cNvPr id="154" name="テキスト ボックス 153"/>
        <xdr:cNvSpPr txBox="1"/>
      </xdr:nvSpPr>
      <xdr:spPr>
        <a:xfrm>
          <a:off x="12623800" y="28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a:t>
          </a:r>
          <a:r>
            <a:rPr lang="ja-JP" altLang="ja-JP" sz="1300" baseline="0">
              <a:solidFill>
                <a:schemeClr val="dk1"/>
              </a:solidFill>
              <a:effectLst/>
              <a:latin typeface="+mn-lt"/>
              <a:ea typeface="+mn-ea"/>
              <a:cs typeface="+mn-cs"/>
            </a:rPr>
            <a:t>自立支援給付費</a:t>
          </a:r>
          <a:r>
            <a:rPr lang="ja-JP" altLang="en-US" sz="1300" baseline="0">
              <a:solidFill>
                <a:schemeClr val="dk1"/>
              </a:solidFill>
              <a:effectLst/>
              <a:latin typeface="+mn-lt"/>
              <a:ea typeface="+mn-ea"/>
              <a:cs typeface="+mn-cs"/>
            </a:rPr>
            <a:t>や生活保護費</a:t>
          </a:r>
          <a:r>
            <a:rPr lang="ja-JP" altLang="ja-JP" sz="1300" baseline="0">
              <a:solidFill>
                <a:schemeClr val="dk1"/>
              </a:solidFill>
              <a:effectLst/>
              <a:latin typeface="+mn-lt"/>
              <a:ea typeface="+mn-ea"/>
              <a:cs typeface="+mn-cs"/>
            </a:rPr>
            <a:t>等の増加により前年度に比べて</a:t>
          </a:r>
          <a:r>
            <a:rPr lang="en-US" altLang="ja-JP" sz="1300" baseline="0">
              <a:solidFill>
                <a:schemeClr val="dk1"/>
              </a:solidFill>
              <a:effectLst/>
              <a:latin typeface="+mn-lt"/>
              <a:ea typeface="+mn-ea"/>
              <a:cs typeface="+mn-cs"/>
            </a:rPr>
            <a:t>0.2</a:t>
          </a:r>
          <a:r>
            <a:rPr lang="ja-JP" altLang="ja-JP" sz="1300" baseline="0">
              <a:solidFill>
                <a:schemeClr val="dk1"/>
              </a:solidFill>
              <a:effectLst/>
              <a:latin typeface="+mn-lt"/>
              <a:ea typeface="+mn-ea"/>
              <a:cs typeface="+mn-cs"/>
            </a:rPr>
            <a:t>％増加し</a:t>
          </a:r>
          <a:r>
            <a:rPr lang="en-US" altLang="ja-JP" sz="1300" baseline="0">
              <a:solidFill>
                <a:schemeClr val="dk1"/>
              </a:solidFill>
              <a:effectLst/>
              <a:latin typeface="+mn-lt"/>
              <a:ea typeface="+mn-ea"/>
              <a:cs typeface="+mn-cs"/>
            </a:rPr>
            <a:t>8.7</a:t>
          </a:r>
          <a:r>
            <a:rPr lang="ja-JP" altLang="ja-JP" sz="1300" baseline="0">
              <a:solidFill>
                <a:schemeClr val="dk1"/>
              </a:solidFill>
              <a:effectLst/>
              <a:latin typeface="+mn-lt"/>
              <a:ea typeface="+mn-ea"/>
              <a:cs typeface="+mn-cs"/>
            </a:rPr>
            <a:t>％となった。今後も少子高齢化等による社会保障関係費の増加が見込まれることから、事業の必要性や費用対効果の検証を重ねた上での事業費縮減など、適正な執行に努める。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46990</xdr:rowOff>
    </xdr:from>
    <xdr:to>
      <xdr:col>7</xdr:col>
      <xdr:colOff>15875</xdr:colOff>
      <xdr:row>55</xdr:row>
      <xdr:rowOff>65278</xdr:rowOff>
    </xdr:to>
    <xdr:cxnSp macro="">
      <xdr:nvCxnSpPr>
        <xdr:cNvPr id="185" name="直線コネクタ 184"/>
        <xdr:cNvCxnSpPr/>
      </xdr:nvCxnSpPr>
      <xdr:spPr>
        <a:xfrm>
          <a:off x="3987800" y="947674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37846</xdr:rowOff>
    </xdr:from>
    <xdr:to>
      <xdr:col>5</xdr:col>
      <xdr:colOff>549275</xdr:colOff>
      <xdr:row>55</xdr:row>
      <xdr:rowOff>46990</xdr:rowOff>
    </xdr:to>
    <xdr:cxnSp macro="">
      <xdr:nvCxnSpPr>
        <xdr:cNvPr id="188" name="直線コネクタ 187"/>
        <xdr:cNvCxnSpPr/>
      </xdr:nvCxnSpPr>
      <xdr:spPr>
        <a:xfrm>
          <a:off x="3098800" y="946759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163576</xdr:rowOff>
    </xdr:from>
    <xdr:to>
      <xdr:col>4</xdr:col>
      <xdr:colOff>346075</xdr:colOff>
      <xdr:row>55</xdr:row>
      <xdr:rowOff>37846</xdr:rowOff>
    </xdr:to>
    <xdr:cxnSp macro="">
      <xdr:nvCxnSpPr>
        <xdr:cNvPr id="191" name="直線コネクタ 190"/>
        <xdr:cNvCxnSpPr/>
      </xdr:nvCxnSpPr>
      <xdr:spPr>
        <a:xfrm>
          <a:off x="2209800" y="942187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90424</xdr:rowOff>
    </xdr:from>
    <xdr:to>
      <xdr:col>3</xdr:col>
      <xdr:colOff>142875</xdr:colOff>
      <xdr:row>54</xdr:row>
      <xdr:rowOff>163576</xdr:rowOff>
    </xdr:to>
    <xdr:cxnSp macro="">
      <xdr:nvCxnSpPr>
        <xdr:cNvPr id="194" name="直線コネクタ 193"/>
        <xdr:cNvCxnSpPr/>
      </xdr:nvCxnSpPr>
      <xdr:spPr>
        <a:xfrm>
          <a:off x="1320800" y="934872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196" name="テキスト ボックス 195"/>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8" name="テキスト ボックス 197"/>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14478</xdr:rowOff>
    </xdr:from>
    <xdr:to>
      <xdr:col>7</xdr:col>
      <xdr:colOff>66675</xdr:colOff>
      <xdr:row>55</xdr:row>
      <xdr:rowOff>116078</xdr:rowOff>
    </xdr:to>
    <xdr:sp macro="" textlink="">
      <xdr:nvSpPr>
        <xdr:cNvPr id="204" name="円/楕円 203"/>
        <xdr:cNvSpPr/>
      </xdr:nvSpPr>
      <xdr:spPr>
        <a:xfrm>
          <a:off x="4775200" y="9444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31005</xdr:rowOff>
    </xdr:from>
    <xdr:ext cx="762000" cy="259045"/>
    <xdr:sp macro="" textlink="">
      <xdr:nvSpPr>
        <xdr:cNvPr id="205" name="扶助費該当値テキスト"/>
        <xdr:cNvSpPr txBox="1"/>
      </xdr:nvSpPr>
      <xdr:spPr>
        <a:xfrm>
          <a:off x="4914900" y="928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167640</xdr:rowOff>
    </xdr:from>
    <xdr:to>
      <xdr:col>5</xdr:col>
      <xdr:colOff>600075</xdr:colOff>
      <xdr:row>55</xdr:row>
      <xdr:rowOff>97790</xdr:rowOff>
    </xdr:to>
    <xdr:sp macro="" textlink="">
      <xdr:nvSpPr>
        <xdr:cNvPr id="206" name="円/楕円 205"/>
        <xdr:cNvSpPr/>
      </xdr:nvSpPr>
      <xdr:spPr>
        <a:xfrm>
          <a:off x="3937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107967</xdr:rowOff>
    </xdr:from>
    <xdr:ext cx="736600" cy="259045"/>
    <xdr:sp macro="" textlink="">
      <xdr:nvSpPr>
        <xdr:cNvPr id="207" name="テキスト ボックス 206"/>
        <xdr:cNvSpPr txBox="1"/>
      </xdr:nvSpPr>
      <xdr:spPr>
        <a:xfrm>
          <a:off x="3606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158496</xdr:rowOff>
    </xdr:from>
    <xdr:to>
      <xdr:col>4</xdr:col>
      <xdr:colOff>396875</xdr:colOff>
      <xdr:row>55</xdr:row>
      <xdr:rowOff>88646</xdr:rowOff>
    </xdr:to>
    <xdr:sp macro="" textlink="">
      <xdr:nvSpPr>
        <xdr:cNvPr id="208" name="円/楕円 207"/>
        <xdr:cNvSpPr/>
      </xdr:nvSpPr>
      <xdr:spPr>
        <a:xfrm>
          <a:off x="30480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98823</xdr:rowOff>
    </xdr:from>
    <xdr:ext cx="762000" cy="259045"/>
    <xdr:sp macro="" textlink="">
      <xdr:nvSpPr>
        <xdr:cNvPr id="209" name="テキスト ボックス 208"/>
        <xdr:cNvSpPr txBox="1"/>
      </xdr:nvSpPr>
      <xdr:spPr>
        <a:xfrm>
          <a:off x="2717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112776</xdr:rowOff>
    </xdr:from>
    <xdr:to>
      <xdr:col>3</xdr:col>
      <xdr:colOff>193675</xdr:colOff>
      <xdr:row>55</xdr:row>
      <xdr:rowOff>42926</xdr:rowOff>
    </xdr:to>
    <xdr:sp macro="" textlink="">
      <xdr:nvSpPr>
        <xdr:cNvPr id="210" name="円/楕円 209"/>
        <xdr:cNvSpPr/>
      </xdr:nvSpPr>
      <xdr:spPr>
        <a:xfrm>
          <a:off x="2159000" y="9371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53103</xdr:rowOff>
    </xdr:from>
    <xdr:ext cx="762000" cy="259045"/>
    <xdr:sp macro="" textlink="">
      <xdr:nvSpPr>
        <xdr:cNvPr id="211" name="テキスト ボックス 210"/>
        <xdr:cNvSpPr txBox="1"/>
      </xdr:nvSpPr>
      <xdr:spPr>
        <a:xfrm>
          <a:off x="1828800" y="913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39624</xdr:rowOff>
    </xdr:from>
    <xdr:to>
      <xdr:col>1</xdr:col>
      <xdr:colOff>676275</xdr:colOff>
      <xdr:row>54</xdr:row>
      <xdr:rowOff>141224</xdr:rowOff>
    </xdr:to>
    <xdr:sp macro="" textlink="">
      <xdr:nvSpPr>
        <xdr:cNvPr id="212" name="円/楕円 211"/>
        <xdr:cNvSpPr/>
      </xdr:nvSpPr>
      <xdr:spPr>
        <a:xfrm>
          <a:off x="1270000" y="9297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151401</xdr:rowOff>
    </xdr:from>
    <xdr:ext cx="762000" cy="259045"/>
    <xdr:sp macro="" textlink="">
      <xdr:nvSpPr>
        <xdr:cNvPr id="213" name="テキスト ボックス 212"/>
        <xdr:cNvSpPr txBox="1"/>
      </xdr:nvSpPr>
      <xdr:spPr>
        <a:xfrm>
          <a:off x="939800" y="906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aseline="0">
              <a:solidFill>
                <a:schemeClr val="dk1"/>
              </a:solidFill>
              <a:effectLst/>
              <a:latin typeface="+mn-lt"/>
              <a:ea typeface="+mn-ea"/>
              <a:cs typeface="+mn-cs"/>
            </a:rPr>
            <a:t>　 </a:t>
          </a:r>
          <a:r>
            <a:rPr lang="ja-JP" altLang="ja-JP" sz="1300" baseline="0">
              <a:solidFill>
                <a:schemeClr val="dk1"/>
              </a:solidFill>
              <a:effectLst/>
              <a:latin typeface="+mn-lt"/>
              <a:ea typeface="+mn-ea"/>
              <a:cs typeface="+mn-cs"/>
            </a:rPr>
            <a:t>近年の大雪により除排雪経費等の維持補修費が増加しており、類似団体平均よりも比率が高い状態で推移している。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69850</xdr:rowOff>
    </xdr:from>
    <xdr:to>
      <xdr:col>24</xdr:col>
      <xdr:colOff>31750</xdr:colOff>
      <xdr:row>57</xdr:row>
      <xdr:rowOff>92710</xdr:rowOff>
    </xdr:to>
    <xdr:cxnSp macro="">
      <xdr:nvCxnSpPr>
        <xdr:cNvPr id="246" name="直線コネクタ 245"/>
        <xdr:cNvCxnSpPr/>
      </xdr:nvCxnSpPr>
      <xdr:spPr>
        <a:xfrm>
          <a:off x="15671800" y="98425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7"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39370</xdr:rowOff>
    </xdr:from>
    <xdr:to>
      <xdr:col>22</xdr:col>
      <xdr:colOff>565150</xdr:colOff>
      <xdr:row>57</xdr:row>
      <xdr:rowOff>69850</xdr:rowOff>
    </xdr:to>
    <xdr:cxnSp macro="">
      <xdr:nvCxnSpPr>
        <xdr:cNvPr id="249" name="直線コネクタ 248"/>
        <xdr:cNvCxnSpPr/>
      </xdr:nvCxnSpPr>
      <xdr:spPr>
        <a:xfrm>
          <a:off x="14782800" y="9812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119380</xdr:rowOff>
    </xdr:from>
    <xdr:to>
      <xdr:col>21</xdr:col>
      <xdr:colOff>361950</xdr:colOff>
      <xdr:row>57</xdr:row>
      <xdr:rowOff>39370</xdr:rowOff>
    </xdr:to>
    <xdr:cxnSp macro="">
      <xdr:nvCxnSpPr>
        <xdr:cNvPr id="252" name="直線コネクタ 251"/>
        <xdr:cNvCxnSpPr/>
      </xdr:nvCxnSpPr>
      <xdr:spPr>
        <a:xfrm>
          <a:off x="13893800" y="97205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4" name="テキスト ボックス 253"/>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111760</xdr:rowOff>
    </xdr:from>
    <xdr:to>
      <xdr:col>20</xdr:col>
      <xdr:colOff>158750</xdr:colOff>
      <xdr:row>56</xdr:row>
      <xdr:rowOff>119380</xdr:rowOff>
    </xdr:to>
    <xdr:cxnSp macro="">
      <xdr:nvCxnSpPr>
        <xdr:cNvPr id="255" name="直線コネクタ 254"/>
        <xdr:cNvCxnSpPr/>
      </xdr:nvCxnSpPr>
      <xdr:spPr>
        <a:xfrm>
          <a:off x="13004800" y="9712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7" name="テキスト ボックス 256"/>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41910</xdr:rowOff>
    </xdr:from>
    <xdr:to>
      <xdr:col>24</xdr:col>
      <xdr:colOff>82550</xdr:colOff>
      <xdr:row>57</xdr:row>
      <xdr:rowOff>143510</xdr:rowOff>
    </xdr:to>
    <xdr:sp macro="" textlink="">
      <xdr:nvSpPr>
        <xdr:cNvPr id="265" name="円/楕円 264"/>
        <xdr:cNvSpPr/>
      </xdr:nvSpPr>
      <xdr:spPr>
        <a:xfrm>
          <a:off x="164592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13987</xdr:rowOff>
    </xdr:from>
    <xdr:ext cx="762000" cy="259045"/>
    <xdr:sp macro="" textlink="">
      <xdr:nvSpPr>
        <xdr:cNvPr id="266" name="その他該当値テキスト"/>
        <xdr:cNvSpPr txBox="1"/>
      </xdr:nvSpPr>
      <xdr:spPr>
        <a:xfrm>
          <a:off x="165989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19050</xdr:rowOff>
    </xdr:from>
    <xdr:to>
      <xdr:col>22</xdr:col>
      <xdr:colOff>615950</xdr:colOff>
      <xdr:row>57</xdr:row>
      <xdr:rowOff>120650</xdr:rowOff>
    </xdr:to>
    <xdr:sp macro="" textlink="">
      <xdr:nvSpPr>
        <xdr:cNvPr id="267" name="円/楕円 266"/>
        <xdr:cNvSpPr/>
      </xdr:nvSpPr>
      <xdr:spPr>
        <a:xfrm>
          <a:off x="15621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68" name="テキスト ボックス 267"/>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160020</xdr:rowOff>
    </xdr:from>
    <xdr:to>
      <xdr:col>21</xdr:col>
      <xdr:colOff>412750</xdr:colOff>
      <xdr:row>57</xdr:row>
      <xdr:rowOff>90170</xdr:rowOff>
    </xdr:to>
    <xdr:sp macro="" textlink="">
      <xdr:nvSpPr>
        <xdr:cNvPr id="269" name="円/楕円 268"/>
        <xdr:cNvSpPr/>
      </xdr:nvSpPr>
      <xdr:spPr>
        <a:xfrm>
          <a:off x="14732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74947</xdr:rowOff>
    </xdr:from>
    <xdr:ext cx="762000" cy="259045"/>
    <xdr:sp macro="" textlink="">
      <xdr:nvSpPr>
        <xdr:cNvPr id="270" name="テキスト ボックス 269"/>
        <xdr:cNvSpPr txBox="1"/>
      </xdr:nvSpPr>
      <xdr:spPr>
        <a:xfrm>
          <a:off x="14401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68580</xdr:rowOff>
    </xdr:from>
    <xdr:to>
      <xdr:col>20</xdr:col>
      <xdr:colOff>209550</xdr:colOff>
      <xdr:row>56</xdr:row>
      <xdr:rowOff>170180</xdr:rowOff>
    </xdr:to>
    <xdr:sp macro="" textlink="">
      <xdr:nvSpPr>
        <xdr:cNvPr id="271" name="円/楕円 270"/>
        <xdr:cNvSpPr/>
      </xdr:nvSpPr>
      <xdr:spPr>
        <a:xfrm>
          <a:off x="13843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154957</xdr:rowOff>
    </xdr:from>
    <xdr:ext cx="762000" cy="259045"/>
    <xdr:sp macro="" textlink="">
      <xdr:nvSpPr>
        <xdr:cNvPr id="272" name="テキスト ボックス 271"/>
        <xdr:cNvSpPr txBox="1"/>
      </xdr:nvSpPr>
      <xdr:spPr>
        <a:xfrm>
          <a:off x="13512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73" name="円/楕円 272"/>
        <xdr:cNvSpPr/>
      </xdr:nvSpPr>
      <xdr:spPr>
        <a:xfrm>
          <a:off x="12954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74" name="テキスト ボックス 273"/>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aseline="0">
              <a:solidFill>
                <a:schemeClr val="dk1"/>
              </a:solidFill>
              <a:effectLst/>
              <a:latin typeface="+mn-lt"/>
              <a:ea typeface="+mn-ea"/>
              <a:cs typeface="+mn-cs"/>
            </a:rPr>
            <a:t>　</a:t>
          </a:r>
          <a:r>
            <a:rPr lang="ja-JP" altLang="ja-JP" sz="1300" baseline="0">
              <a:solidFill>
                <a:sysClr val="windowText" lastClr="000000"/>
              </a:solidFill>
              <a:effectLst/>
              <a:latin typeface="+mn-lt"/>
              <a:ea typeface="+mn-ea"/>
              <a:cs typeface="+mn-cs"/>
            </a:rPr>
            <a:t>前年度に比べて</a:t>
          </a:r>
          <a:r>
            <a:rPr lang="en-US" altLang="ja-JP" sz="1300" baseline="0">
              <a:solidFill>
                <a:sysClr val="windowText" lastClr="000000"/>
              </a:solidFill>
              <a:effectLst/>
              <a:latin typeface="+mn-lt"/>
              <a:ea typeface="+mn-ea"/>
              <a:cs typeface="+mn-cs"/>
            </a:rPr>
            <a:t>0.3</a:t>
          </a:r>
          <a:r>
            <a:rPr lang="ja-JP" altLang="ja-JP" sz="1300" baseline="0">
              <a:solidFill>
                <a:sysClr val="windowText" lastClr="000000"/>
              </a:solidFill>
              <a:effectLst/>
              <a:latin typeface="+mn-lt"/>
              <a:ea typeface="+mn-ea"/>
              <a:cs typeface="+mn-cs"/>
            </a:rPr>
            <a:t>％</a:t>
          </a:r>
          <a:r>
            <a:rPr lang="ja-JP" altLang="en-US" sz="1300" baseline="0">
              <a:solidFill>
                <a:sysClr val="windowText" lastClr="000000"/>
              </a:solidFill>
              <a:effectLst/>
              <a:latin typeface="+mn-lt"/>
              <a:ea typeface="+mn-ea"/>
              <a:cs typeface="+mn-cs"/>
            </a:rPr>
            <a:t>減少したが、構成比の多くを占める</a:t>
          </a:r>
          <a:r>
            <a:rPr lang="ja-JP" altLang="ja-JP" sz="1300" baseline="0">
              <a:solidFill>
                <a:sysClr val="windowText" lastClr="000000"/>
              </a:solidFill>
              <a:effectLst/>
              <a:latin typeface="+mn-lt"/>
              <a:ea typeface="+mn-ea"/>
              <a:cs typeface="+mn-cs"/>
            </a:rPr>
            <a:t>消防負担金や水道事業会計補助金</a:t>
          </a:r>
          <a:r>
            <a:rPr lang="ja-JP" altLang="en-US" sz="1300" baseline="0">
              <a:solidFill>
                <a:sysClr val="windowText" lastClr="000000"/>
              </a:solidFill>
              <a:effectLst/>
              <a:latin typeface="+mn-lt"/>
              <a:ea typeface="+mn-ea"/>
              <a:cs typeface="+mn-cs"/>
            </a:rPr>
            <a:t>等は引き続き増加しており、</a:t>
          </a:r>
          <a:r>
            <a:rPr lang="ja-JP" altLang="ja-JP" sz="1300" baseline="0">
              <a:solidFill>
                <a:sysClr val="windowText" lastClr="000000"/>
              </a:solidFill>
              <a:effectLst/>
              <a:latin typeface="+mn-lt"/>
              <a:ea typeface="+mn-ea"/>
              <a:cs typeface="+mn-cs"/>
            </a:rPr>
            <a:t>類似団体平均と比して比率が高いため、今後も補助金の有効性・必要性を検証し、見直しや廃止を含めた検討を行う。</a:t>
          </a:r>
          <a:endParaRPr lang="ja-JP" altLang="ja-JP" sz="13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49276</xdr:rowOff>
    </xdr:from>
    <xdr:to>
      <xdr:col>24</xdr:col>
      <xdr:colOff>31750</xdr:colOff>
      <xdr:row>36</xdr:row>
      <xdr:rowOff>62992</xdr:rowOff>
    </xdr:to>
    <xdr:cxnSp macro="">
      <xdr:nvCxnSpPr>
        <xdr:cNvPr id="304" name="直線コネクタ 303"/>
        <xdr:cNvCxnSpPr/>
      </xdr:nvCxnSpPr>
      <xdr:spPr>
        <a:xfrm flipV="1">
          <a:off x="15671800" y="622147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53848</xdr:rowOff>
    </xdr:from>
    <xdr:to>
      <xdr:col>22</xdr:col>
      <xdr:colOff>565150</xdr:colOff>
      <xdr:row>36</xdr:row>
      <xdr:rowOff>62992</xdr:rowOff>
    </xdr:to>
    <xdr:cxnSp macro="">
      <xdr:nvCxnSpPr>
        <xdr:cNvPr id="307" name="直線コネクタ 306"/>
        <xdr:cNvCxnSpPr/>
      </xdr:nvCxnSpPr>
      <xdr:spPr>
        <a:xfrm>
          <a:off x="14782800" y="62260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53848</xdr:rowOff>
    </xdr:from>
    <xdr:to>
      <xdr:col>21</xdr:col>
      <xdr:colOff>361950</xdr:colOff>
      <xdr:row>36</xdr:row>
      <xdr:rowOff>72136</xdr:rowOff>
    </xdr:to>
    <xdr:cxnSp macro="">
      <xdr:nvCxnSpPr>
        <xdr:cNvPr id="310" name="直線コネクタ 309"/>
        <xdr:cNvCxnSpPr/>
      </xdr:nvCxnSpPr>
      <xdr:spPr>
        <a:xfrm flipV="1">
          <a:off x="13893800" y="622604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72136</xdr:rowOff>
    </xdr:from>
    <xdr:to>
      <xdr:col>20</xdr:col>
      <xdr:colOff>158750</xdr:colOff>
      <xdr:row>36</xdr:row>
      <xdr:rowOff>99568</xdr:rowOff>
    </xdr:to>
    <xdr:cxnSp macro="">
      <xdr:nvCxnSpPr>
        <xdr:cNvPr id="313" name="直線コネクタ 312"/>
        <xdr:cNvCxnSpPr/>
      </xdr:nvCxnSpPr>
      <xdr:spPr>
        <a:xfrm flipV="1">
          <a:off x="13004800" y="62443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23" name="円/楕円 322"/>
        <xdr:cNvSpPr/>
      </xdr:nvSpPr>
      <xdr:spPr>
        <a:xfrm>
          <a:off x="164592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142003</xdr:rowOff>
    </xdr:from>
    <xdr:ext cx="762000" cy="259045"/>
    <xdr:sp macro="" textlink="">
      <xdr:nvSpPr>
        <xdr:cNvPr id="324" name="補助費等該当値テキスト"/>
        <xdr:cNvSpPr txBox="1"/>
      </xdr:nvSpPr>
      <xdr:spPr>
        <a:xfrm>
          <a:off x="16598900" y="6142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12192</xdr:rowOff>
    </xdr:from>
    <xdr:to>
      <xdr:col>22</xdr:col>
      <xdr:colOff>615950</xdr:colOff>
      <xdr:row>36</xdr:row>
      <xdr:rowOff>113792</xdr:rowOff>
    </xdr:to>
    <xdr:sp macro="" textlink="">
      <xdr:nvSpPr>
        <xdr:cNvPr id="325" name="円/楕円 324"/>
        <xdr:cNvSpPr/>
      </xdr:nvSpPr>
      <xdr:spPr>
        <a:xfrm>
          <a:off x="15621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98569</xdr:rowOff>
    </xdr:from>
    <xdr:ext cx="736600" cy="259045"/>
    <xdr:sp macro="" textlink="">
      <xdr:nvSpPr>
        <xdr:cNvPr id="326" name="テキスト ボックス 325"/>
        <xdr:cNvSpPr txBox="1"/>
      </xdr:nvSpPr>
      <xdr:spPr>
        <a:xfrm>
          <a:off x="15290800" y="6270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3048</xdr:rowOff>
    </xdr:from>
    <xdr:to>
      <xdr:col>21</xdr:col>
      <xdr:colOff>412750</xdr:colOff>
      <xdr:row>36</xdr:row>
      <xdr:rowOff>104648</xdr:rowOff>
    </xdr:to>
    <xdr:sp macro="" textlink="">
      <xdr:nvSpPr>
        <xdr:cNvPr id="327" name="円/楕円 326"/>
        <xdr:cNvSpPr/>
      </xdr:nvSpPr>
      <xdr:spPr>
        <a:xfrm>
          <a:off x="14732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28" name="テキスト ボックス 327"/>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21336</xdr:rowOff>
    </xdr:from>
    <xdr:to>
      <xdr:col>20</xdr:col>
      <xdr:colOff>209550</xdr:colOff>
      <xdr:row>36</xdr:row>
      <xdr:rowOff>122936</xdr:rowOff>
    </xdr:to>
    <xdr:sp macro="" textlink="">
      <xdr:nvSpPr>
        <xdr:cNvPr id="329" name="円/楕円 328"/>
        <xdr:cNvSpPr/>
      </xdr:nvSpPr>
      <xdr:spPr>
        <a:xfrm>
          <a:off x="13843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107713</xdr:rowOff>
    </xdr:from>
    <xdr:ext cx="762000" cy="259045"/>
    <xdr:sp macro="" textlink="">
      <xdr:nvSpPr>
        <xdr:cNvPr id="330" name="テキスト ボックス 329"/>
        <xdr:cNvSpPr txBox="1"/>
      </xdr:nvSpPr>
      <xdr:spPr>
        <a:xfrm>
          <a:off x="13512800" y="627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48768</xdr:rowOff>
    </xdr:from>
    <xdr:to>
      <xdr:col>19</xdr:col>
      <xdr:colOff>6350</xdr:colOff>
      <xdr:row>36</xdr:row>
      <xdr:rowOff>150368</xdr:rowOff>
    </xdr:to>
    <xdr:sp macro="" textlink="">
      <xdr:nvSpPr>
        <xdr:cNvPr id="331" name="円/楕円 330"/>
        <xdr:cNvSpPr/>
      </xdr:nvSpPr>
      <xdr:spPr>
        <a:xfrm>
          <a:off x="12954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135145</xdr:rowOff>
    </xdr:from>
    <xdr:ext cx="762000" cy="259045"/>
    <xdr:sp macro="" textlink="">
      <xdr:nvSpPr>
        <xdr:cNvPr id="332" name="テキスト ボックス 331"/>
        <xdr:cNvSpPr txBox="1"/>
      </xdr:nvSpPr>
      <xdr:spPr>
        <a:xfrm>
          <a:off x="12623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aseline="0">
              <a:solidFill>
                <a:schemeClr val="dk1"/>
              </a:solidFill>
              <a:effectLst/>
              <a:latin typeface="+mn-lt"/>
              <a:ea typeface="+mn-ea"/>
              <a:cs typeface="+mn-cs"/>
            </a:rPr>
            <a:t>　財政再建計画</a:t>
          </a:r>
          <a:r>
            <a:rPr lang="ja-JP" altLang="en-US" sz="1300" baseline="0">
              <a:solidFill>
                <a:schemeClr val="dk1"/>
              </a:solidFill>
              <a:effectLst/>
              <a:latin typeface="+mn-lt"/>
              <a:ea typeface="+mn-ea"/>
              <a:cs typeface="+mn-cs"/>
            </a:rPr>
            <a:t>（</a:t>
          </a:r>
          <a:r>
            <a:rPr lang="en-US" altLang="ja-JP" sz="1300" baseline="0">
              <a:solidFill>
                <a:schemeClr val="dk1"/>
              </a:solidFill>
              <a:effectLst/>
              <a:latin typeface="+mn-lt"/>
              <a:ea typeface="+mn-ea"/>
              <a:cs typeface="+mn-cs"/>
            </a:rPr>
            <a:t>H23</a:t>
          </a:r>
          <a:r>
            <a:rPr lang="ja-JP" altLang="en-US" sz="1300" baseline="0">
              <a:solidFill>
                <a:schemeClr val="dk1"/>
              </a:solidFill>
              <a:effectLst/>
              <a:latin typeface="+mn-lt"/>
              <a:ea typeface="+mn-ea"/>
              <a:cs typeface="+mn-cs"/>
            </a:rPr>
            <a:t>まで）</a:t>
          </a:r>
          <a:r>
            <a:rPr lang="ja-JP" altLang="ja-JP" sz="1300" b="0" i="0" baseline="0">
              <a:solidFill>
                <a:schemeClr val="dk1"/>
              </a:solidFill>
              <a:effectLst/>
              <a:latin typeface="+mn-lt"/>
              <a:ea typeface="+mn-ea"/>
              <a:cs typeface="+mn-cs"/>
            </a:rPr>
            <a:t>及び財政規律ガイドライン</a:t>
          </a:r>
          <a:r>
            <a:rPr lang="ja-JP" altLang="ja-JP" sz="1300" baseline="0">
              <a:solidFill>
                <a:schemeClr val="dk1"/>
              </a:solidFill>
              <a:effectLst/>
              <a:latin typeface="+mn-lt"/>
              <a:ea typeface="+mn-ea"/>
              <a:cs typeface="+mn-cs"/>
            </a:rPr>
            <a:t>の着実な実行により、経常収支比率における公債費分の比率が悪化しないように努めてきた結果、今年度は前年度までに比べて</a:t>
          </a:r>
          <a:r>
            <a:rPr lang="en-US" altLang="ja-JP" sz="1300" baseline="0">
              <a:solidFill>
                <a:schemeClr val="dk1"/>
              </a:solidFill>
              <a:effectLst/>
              <a:latin typeface="+mn-lt"/>
              <a:ea typeface="+mn-ea"/>
              <a:cs typeface="+mn-cs"/>
            </a:rPr>
            <a:t>1.4</a:t>
          </a:r>
          <a:r>
            <a:rPr lang="ja-JP" altLang="ja-JP" sz="1300" baseline="0">
              <a:solidFill>
                <a:schemeClr val="dk1"/>
              </a:solidFill>
              <a:effectLst/>
              <a:latin typeface="+mn-lt"/>
              <a:ea typeface="+mn-ea"/>
              <a:cs typeface="+mn-cs"/>
            </a:rPr>
            <a:t>％改善することができた。今後も更なる公債費縮減のため、財政規律ガイドラインに基づく起債枠の遵守に努める。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53848</xdr:rowOff>
    </xdr:from>
    <xdr:to>
      <xdr:col>7</xdr:col>
      <xdr:colOff>15875</xdr:colOff>
      <xdr:row>78</xdr:row>
      <xdr:rowOff>117856</xdr:rowOff>
    </xdr:to>
    <xdr:cxnSp macro="">
      <xdr:nvCxnSpPr>
        <xdr:cNvPr id="362" name="直線コネクタ 361"/>
        <xdr:cNvCxnSpPr/>
      </xdr:nvCxnSpPr>
      <xdr:spPr>
        <a:xfrm flipV="1">
          <a:off x="3987800" y="13426948"/>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117856</xdr:rowOff>
    </xdr:from>
    <xdr:to>
      <xdr:col>5</xdr:col>
      <xdr:colOff>549275</xdr:colOff>
      <xdr:row>78</xdr:row>
      <xdr:rowOff>163576</xdr:rowOff>
    </xdr:to>
    <xdr:cxnSp macro="">
      <xdr:nvCxnSpPr>
        <xdr:cNvPr id="365" name="直線コネクタ 364"/>
        <xdr:cNvCxnSpPr/>
      </xdr:nvCxnSpPr>
      <xdr:spPr>
        <a:xfrm flipV="1">
          <a:off x="3098800" y="134909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163576</xdr:rowOff>
    </xdr:from>
    <xdr:to>
      <xdr:col>4</xdr:col>
      <xdr:colOff>346075</xdr:colOff>
      <xdr:row>78</xdr:row>
      <xdr:rowOff>163576</xdr:rowOff>
    </xdr:to>
    <xdr:cxnSp macro="">
      <xdr:nvCxnSpPr>
        <xdr:cNvPr id="368" name="直線コネクタ 367"/>
        <xdr:cNvCxnSpPr/>
      </xdr:nvCxnSpPr>
      <xdr:spPr>
        <a:xfrm>
          <a:off x="2209800" y="135366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163576</xdr:rowOff>
    </xdr:from>
    <xdr:to>
      <xdr:col>3</xdr:col>
      <xdr:colOff>142875</xdr:colOff>
      <xdr:row>78</xdr:row>
      <xdr:rowOff>163576</xdr:rowOff>
    </xdr:to>
    <xdr:cxnSp macro="">
      <xdr:nvCxnSpPr>
        <xdr:cNvPr id="371" name="直線コネクタ 370"/>
        <xdr:cNvCxnSpPr/>
      </xdr:nvCxnSpPr>
      <xdr:spPr>
        <a:xfrm>
          <a:off x="1320800" y="1353667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3" name="テキスト ボックス 372"/>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16527</xdr:rowOff>
    </xdr:from>
    <xdr:ext cx="762000" cy="259045"/>
    <xdr:sp macro="" textlink="">
      <xdr:nvSpPr>
        <xdr:cNvPr id="375" name="テキスト ボックス 374"/>
        <xdr:cNvSpPr txBox="1"/>
      </xdr:nvSpPr>
      <xdr:spPr>
        <a:xfrm>
          <a:off x="939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3048</xdr:rowOff>
    </xdr:from>
    <xdr:to>
      <xdr:col>7</xdr:col>
      <xdr:colOff>66675</xdr:colOff>
      <xdr:row>78</xdr:row>
      <xdr:rowOff>104648</xdr:rowOff>
    </xdr:to>
    <xdr:sp macro="" textlink="">
      <xdr:nvSpPr>
        <xdr:cNvPr id="381" name="円/楕円 380"/>
        <xdr:cNvSpPr/>
      </xdr:nvSpPr>
      <xdr:spPr>
        <a:xfrm>
          <a:off x="47752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146575</xdr:rowOff>
    </xdr:from>
    <xdr:ext cx="762000" cy="259045"/>
    <xdr:sp macro="" textlink="">
      <xdr:nvSpPr>
        <xdr:cNvPr id="382" name="公債費該当値テキスト"/>
        <xdr:cNvSpPr txBox="1"/>
      </xdr:nvSpPr>
      <xdr:spPr>
        <a:xfrm>
          <a:off x="4914900" y="1334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67056</xdr:rowOff>
    </xdr:from>
    <xdr:to>
      <xdr:col>5</xdr:col>
      <xdr:colOff>600075</xdr:colOff>
      <xdr:row>78</xdr:row>
      <xdr:rowOff>168656</xdr:rowOff>
    </xdr:to>
    <xdr:sp macro="" textlink="">
      <xdr:nvSpPr>
        <xdr:cNvPr id="383" name="円/楕円 382"/>
        <xdr:cNvSpPr/>
      </xdr:nvSpPr>
      <xdr:spPr>
        <a:xfrm>
          <a:off x="3937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153433</xdr:rowOff>
    </xdr:from>
    <xdr:ext cx="736600" cy="259045"/>
    <xdr:sp macro="" textlink="">
      <xdr:nvSpPr>
        <xdr:cNvPr id="384" name="テキスト ボックス 383"/>
        <xdr:cNvSpPr txBox="1"/>
      </xdr:nvSpPr>
      <xdr:spPr>
        <a:xfrm>
          <a:off x="3606800" y="13526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112776</xdr:rowOff>
    </xdr:from>
    <xdr:to>
      <xdr:col>4</xdr:col>
      <xdr:colOff>396875</xdr:colOff>
      <xdr:row>79</xdr:row>
      <xdr:rowOff>42926</xdr:rowOff>
    </xdr:to>
    <xdr:sp macro="" textlink="">
      <xdr:nvSpPr>
        <xdr:cNvPr id="385" name="円/楕円 384"/>
        <xdr:cNvSpPr/>
      </xdr:nvSpPr>
      <xdr:spPr>
        <a:xfrm>
          <a:off x="3048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27703</xdr:rowOff>
    </xdr:from>
    <xdr:ext cx="762000" cy="259045"/>
    <xdr:sp macro="" textlink="">
      <xdr:nvSpPr>
        <xdr:cNvPr id="386" name="テキスト ボックス 385"/>
        <xdr:cNvSpPr txBox="1"/>
      </xdr:nvSpPr>
      <xdr:spPr>
        <a:xfrm>
          <a:off x="2717800" y="1357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112776</xdr:rowOff>
    </xdr:from>
    <xdr:to>
      <xdr:col>3</xdr:col>
      <xdr:colOff>193675</xdr:colOff>
      <xdr:row>79</xdr:row>
      <xdr:rowOff>42926</xdr:rowOff>
    </xdr:to>
    <xdr:sp macro="" textlink="">
      <xdr:nvSpPr>
        <xdr:cNvPr id="387" name="円/楕円 386"/>
        <xdr:cNvSpPr/>
      </xdr:nvSpPr>
      <xdr:spPr>
        <a:xfrm>
          <a:off x="2159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27703</xdr:rowOff>
    </xdr:from>
    <xdr:ext cx="762000" cy="259045"/>
    <xdr:sp macro="" textlink="">
      <xdr:nvSpPr>
        <xdr:cNvPr id="388" name="テキスト ボックス 387"/>
        <xdr:cNvSpPr txBox="1"/>
      </xdr:nvSpPr>
      <xdr:spPr>
        <a:xfrm>
          <a:off x="1828800" y="1357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112776</xdr:rowOff>
    </xdr:from>
    <xdr:to>
      <xdr:col>1</xdr:col>
      <xdr:colOff>676275</xdr:colOff>
      <xdr:row>79</xdr:row>
      <xdr:rowOff>42926</xdr:rowOff>
    </xdr:to>
    <xdr:sp macro="" textlink="">
      <xdr:nvSpPr>
        <xdr:cNvPr id="389" name="円/楕円 388"/>
        <xdr:cNvSpPr/>
      </xdr:nvSpPr>
      <xdr:spPr>
        <a:xfrm>
          <a:off x="1270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27703</xdr:rowOff>
    </xdr:from>
    <xdr:ext cx="762000" cy="259045"/>
    <xdr:sp macro="" textlink="">
      <xdr:nvSpPr>
        <xdr:cNvPr id="390" name="テキスト ボックス 389"/>
        <xdr:cNvSpPr txBox="1"/>
      </xdr:nvSpPr>
      <xdr:spPr>
        <a:xfrm>
          <a:off x="939800" y="1357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aseline="0">
              <a:solidFill>
                <a:schemeClr val="dk1"/>
              </a:solidFill>
              <a:effectLst/>
              <a:latin typeface="+mn-lt"/>
              <a:ea typeface="+mn-ea"/>
              <a:cs typeface="+mn-cs"/>
            </a:rPr>
            <a:t>　</a:t>
          </a:r>
          <a:r>
            <a:rPr lang="ja-JP" altLang="ja-JP" sz="1300" baseline="0">
              <a:solidFill>
                <a:schemeClr val="dk1"/>
              </a:solidFill>
              <a:effectLst/>
              <a:latin typeface="+mn-lt"/>
              <a:ea typeface="+mn-ea"/>
              <a:cs typeface="+mn-cs"/>
            </a:rPr>
            <a:t>少子高齢化や雇用環境の悪化等を背景に扶助費の比率が年々増加しているが、財政再建計画に基づき、人件費や物件費等、他の経費の縮減を図った結果、類似団体平均</a:t>
          </a:r>
          <a:r>
            <a:rPr lang="ja-JP" altLang="en-US" sz="1300" baseline="0">
              <a:solidFill>
                <a:schemeClr val="dk1"/>
              </a:solidFill>
              <a:effectLst/>
              <a:latin typeface="+mn-lt"/>
              <a:ea typeface="+mn-ea"/>
              <a:cs typeface="+mn-cs"/>
            </a:rPr>
            <a:t>よりも比率が低い状態を</a:t>
          </a:r>
          <a:r>
            <a:rPr lang="ja-JP" altLang="ja-JP" sz="1300" baseline="0">
              <a:solidFill>
                <a:schemeClr val="dk1"/>
              </a:solidFill>
              <a:effectLst/>
              <a:latin typeface="+mn-lt"/>
              <a:ea typeface="+mn-ea"/>
              <a:cs typeface="+mn-cs"/>
            </a:rPr>
            <a:t>維持している</a:t>
          </a:r>
          <a:r>
            <a:rPr lang="ja-JP" altLang="ja-JP" sz="1100" baseline="0">
              <a:solidFill>
                <a:schemeClr val="dk1"/>
              </a:solidFill>
              <a:effectLst/>
              <a:latin typeface="+mn-lt"/>
              <a:ea typeface="+mn-ea"/>
              <a:cs typeface="+mn-cs"/>
            </a:rPr>
            <a:t>。</a:t>
          </a:r>
          <a:r>
            <a:rPr lang="ja-JP" altLang="ja-JP" sz="1300" baseline="0">
              <a:solidFill>
                <a:schemeClr val="dk1"/>
              </a:solidFill>
              <a:effectLst/>
              <a:latin typeface="+mn-lt"/>
              <a:ea typeface="+mn-ea"/>
              <a:cs typeface="+mn-cs"/>
            </a:rPr>
            <a:t>今後も財政規律ガイドラインの着実な実行を基本とし、健全な財政運営に努める。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46989</xdr:rowOff>
    </xdr:from>
    <xdr:to>
      <xdr:col>24</xdr:col>
      <xdr:colOff>31750</xdr:colOff>
      <xdr:row>77</xdr:row>
      <xdr:rowOff>130811</xdr:rowOff>
    </xdr:to>
    <xdr:cxnSp macro="">
      <xdr:nvCxnSpPr>
        <xdr:cNvPr id="423" name="直線コネクタ 422"/>
        <xdr:cNvCxnSpPr/>
      </xdr:nvCxnSpPr>
      <xdr:spPr>
        <a:xfrm>
          <a:off x="15671800" y="13248639"/>
          <a:ext cx="8382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24130</xdr:rowOff>
    </xdr:from>
    <xdr:to>
      <xdr:col>22</xdr:col>
      <xdr:colOff>565150</xdr:colOff>
      <xdr:row>77</xdr:row>
      <xdr:rowOff>46989</xdr:rowOff>
    </xdr:to>
    <xdr:cxnSp macro="">
      <xdr:nvCxnSpPr>
        <xdr:cNvPr id="426" name="直線コネクタ 425"/>
        <xdr:cNvCxnSpPr/>
      </xdr:nvCxnSpPr>
      <xdr:spPr>
        <a:xfrm>
          <a:off x="14782800" y="132257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149861</xdr:rowOff>
    </xdr:from>
    <xdr:to>
      <xdr:col>21</xdr:col>
      <xdr:colOff>361950</xdr:colOff>
      <xdr:row>77</xdr:row>
      <xdr:rowOff>24130</xdr:rowOff>
    </xdr:to>
    <xdr:cxnSp macro="">
      <xdr:nvCxnSpPr>
        <xdr:cNvPr id="429" name="直線コネクタ 428"/>
        <xdr:cNvCxnSpPr/>
      </xdr:nvCxnSpPr>
      <xdr:spPr>
        <a:xfrm>
          <a:off x="13893800" y="131800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149861</xdr:rowOff>
    </xdr:from>
    <xdr:to>
      <xdr:col>20</xdr:col>
      <xdr:colOff>158750</xdr:colOff>
      <xdr:row>76</xdr:row>
      <xdr:rowOff>165100</xdr:rowOff>
    </xdr:to>
    <xdr:cxnSp macro="">
      <xdr:nvCxnSpPr>
        <xdr:cNvPr id="432" name="直線コネクタ 431"/>
        <xdr:cNvCxnSpPr/>
      </xdr:nvCxnSpPr>
      <xdr:spPr>
        <a:xfrm flipV="1">
          <a:off x="13004800" y="131800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4" name="テキスト ボックス 433"/>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6" name="テキスト ボックス 435"/>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80011</xdr:rowOff>
    </xdr:from>
    <xdr:to>
      <xdr:col>24</xdr:col>
      <xdr:colOff>82550</xdr:colOff>
      <xdr:row>78</xdr:row>
      <xdr:rowOff>10161</xdr:rowOff>
    </xdr:to>
    <xdr:sp macro="" textlink="">
      <xdr:nvSpPr>
        <xdr:cNvPr id="442" name="円/楕円 441"/>
        <xdr:cNvSpPr/>
      </xdr:nvSpPr>
      <xdr:spPr>
        <a:xfrm>
          <a:off x="16459200" y="132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96538</xdr:rowOff>
    </xdr:from>
    <xdr:ext cx="762000" cy="259045"/>
    <xdr:sp macro="" textlink="">
      <xdr:nvSpPr>
        <xdr:cNvPr id="443" name="公債費以外該当値テキスト"/>
        <xdr:cNvSpPr txBox="1"/>
      </xdr:nvSpPr>
      <xdr:spPr>
        <a:xfrm>
          <a:off x="165989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167639</xdr:rowOff>
    </xdr:from>
    <xdr:to>
      <xdr:col>22</xdr:col>
      <xdr:colOff>615950</xdr:colOff>
      <xdr:row>77</xdr:row>
      <xdr:rowOff>97789</xdr:rowOff>
    </xdr:to>
    <xdr:sp macro="" textlink="">
      <xdr:nvSpPr>
        <xdr:cNvPr id="444" name="円/楕円 443"/>
        <xdr:cNvSpPr/>
      </xdr:nvSpPr>
      <xdr:spPr>
        <a:xfrm>
          <a:off x="15621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45" name="テキスト ボックス 444"/>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144780</xdr:rowOff>
    </xdr:from>
    <xdr:to>
      <xdr:col>21</xdr:col>
      <xdr:colOff>412750</xdr:colOff>
      <xdr:row>77</xdr:row>
      <xdr:rowOff>74930</xdr:rowOff>
    </xdr:to>
    <xdr:sp macro="" textlink="">
      <xdr:nvSpPr>
        <xdr:cNvPr id="446" name="円/楕円 445"/>
        <xdr:cNvSpPr/>
      </xdr:nvSpPr>
      <xdr:spPr>
        <a:xfrm>
          <a:off x="14732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85107</xdr:rowOff>
    </xdr:from>
    <xdr:ext cx="762000" cy="259045"/>
    <xdr:sp macro="" textlink="">
      <xdr:nvSpPr>
        <xdr:cNvPr id="447" name="テキスト ボックス 446"/>
        <xdr:cNvSpPr txBox="1"/>
      </xdr:nvSpPr>
      <xdr:spPr>
        <a:xfrm>
          <a:off x="14401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99061</xdr:rowOff>
    </xdr:from>
    <xdr:to>
      <xdr:col>20</xdr:col>
      <xdr:colOff>209550</xdr:colOff>
      <xdr:row>77</xdr:row>
      <xdr:rowOff>29211</xdr:rowOff>
    </xdr:to>
    <xdr:sp macro="" textlink="">
      <xdr:nvSpPr>
        <xdr:cNvPr id="448" name="円/楕円 447"/>
        <xdr:cNvSpPr/>
      </xdr:nvSpPr>
      <xdr:spPr>
        <a:xfrm>
          <a:off x="13843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39387</xdr:rowOff>
    </xdr:from>
    <xdr:ext cx="762000" cy="259045"/>
    <xdr:sp macro="" textlink="">
      <xdr:nvSpPr>
        <xdr:cNvPr id="449" name="テキスト ボックス 448"/>
        <xdr:cNvSpPr txBox="1"/>
      </xdr:nvSpPr>
      <xdr:spPr>
        <a:xfrm>
          <a:off x="13512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50" name="円/楕円 449"/>
        <xdr:cNvSpPr/>
      </xdr:nvSpPr>
      <xdr:spPr>
        <a:xfrm>
          <a:off x="12954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54627</xdr:rowOff>
    </xdr:from>
    <xdr:ext cx="762000" cy="259045"/>
    <xdr:sp macro="" textlink="">
      <xdr:nvSpPr>
        <xdr:cNvPr id="451" name="テキスト ボックス 450"/>
        <xdr:cNvSpPr txBox="1"/>
      </xdr:nvSpPr>
      <xdr:spPr>
        <a:xfrm>
          <a:off x="12623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北海道石狩市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97092</xdr:rowOff>
    </xdr:from>
    <xdr:to>
      <xdr:col>4</xdr:col>
      <xdr:colOff>1117600</xdr:colOff>
      <xdr:row>15</xdr:row>
      <xdr:rowOff>131458</xdr:rowOff>
    </xdr:to>
    <xdr:cxnSp macro="">
      <xdr:nvCxnSpPr>
        <xdr:cNvPr id="50" name="直線コネクタ 49"/>
        <xdr:cNvCxnSpPr/>
      </xdr:nvCxnSpPr>
      <xdr:spPr bwMode="auto">
        <a:xfrm>
          <a:off x="5003800" y="2716467"/>
          <a:ext cx="647700" cy="343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83223</xdr:rowOff>
    </xdr:from>
    <xdr:to>
      <xdr:col>4</xdr:col>
      <xdr:colOff>469900</xdr:colOff>
      <xdr:row>15</xdr:row>
      <xdr:rowOff>97092</xdr:rowOff>
    </xdr:to>
    <xdr:cxnSp macro="">
      <xdr:nvCxnSpPr>
        <xdr:cNvPr id="53" name="直線コネクタ 52"/>
        <xdr:cNvCxnSpPr/>
      </xdr:nvCxnSpPr>
      <xdr:spPr bwMode="auto">
        <a:xfrm>
          <a:off x="4305300" y="2702598"/>
          <a:ext cx="698500" cy="138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70498</xdr:rowOff>
    </xdr:from>
    <xdr:to>
      <xdr:col>3</xdr:col>
      <xdr:colOff>904875</xdr:colOff>
      <xdr:row>15</xdr:row>
      <xdr:rowOff>83223</xdr:rowOff>
    </xdr:to>
    <xdr:cxnSp macro="">
      <xdr:nvCxnSpPr>
        <xdr:cNvPr id="56" name="直線コネクタ 55"/>
        <xdr:cNvCxnSpPr/>
      </xdr:nvCxnSpPr>
      <xdr:spPr bwMode="auto">
        <a:xfrm>
          <a:off x="3606800" y="2689873"/>
          <a:ext cx="698500" cy="127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65811</xdr:rowOff>
    </xdr:from>
    <xdr:to>
      <xdr:col>3</xdr:col>
      <xdr:colOff>206375</xdr:colOff>
      <xdr:row>15</xdr:row>
      <xdr:rowOff>70498</xdr:rowOff>
    </xdr:to>
    <xdr:cxnSp macro="">
      <xdr:nvCxnSpPr>
        <xdr:cNvPr id="59" name="直線コネクタ 58"/>
        <xdr:cNvCxnSpPr/>
      </xdr:nvCxnSpPr>
      <xdr:spPr bwMode="auto">
        <a:xfrm>
          <a:off x="2908300" y="2685186"/>
          <a:ext cx="698500" cy="46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80658</xdr:rowOff>
    </xdr:from>
    <xdr:to>
      <xdr:col>5</xdr:col>
      <xdr:colOff>34925</xdr:colOff>
      <xdr:row>16</xdr:row>
      <xdr:rowOff>10808</xdr:rowOff>
    </xdr:to>
    <xdr:sp macro="" textlink="">
      <xdr:nvSpPr>
        <xdr:cNvPr id="69" name="円/楕円 68"/>
        <xdr:cNvSpPr/>
      </xdr:nvSpPr>
      <xdr:spPr bwMode="auto">
        <a:xfrm>
          <a:off x="5600700" y="27000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97185</xdr:rowOff>
    </xdr:from>
    <xdr:ext cx="762000" cy="259045"/>
    <xdr:sp macro="" textlink="">
      <xdr:nvSpPr>
        <xdr:cNvPr id="70" name="人口1人当たり決算額の推移該当値テキスト130"/>
        <xdr:cNvSpPr txBox="1"/>
      </xdr:nvSpPr>
      <xdr:spPr>
        <a:xfrm>
          <a:off x="5740400" y="2545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82,266</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46292</xdr:rowOff>
    </xdr:from>
    <xdr:to>
      <xdr:col>4</xdr:col>
      <xdr:colOff>520700</xdr:colOff>
      <xdr:row>15</xdr:row>
      <xdr:rowOff>147892</xdr:rowOff>
    </xdr:to>
    <xdr:sp macro="" textlink="">
      <xdr:nvSpPr>
        <xdr:cNvPr id="71" name="円/楕円 70"/>
        <xdr:cNvSpPr/>
      </xdr:nvSpPr>
      <xdr:spPr bwMode="auto">
        <a:xfrm>
          <a:off x="4953000" y="26656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158069</xdr:rowOff>
    </xdr:from>
    <xdr:ext cx="736600" cy="259045"/>
    <xdr:sp macro="" textlink="">
      <xdr:nvSpPr>
        <xdr:cNvPr id="72" name="テキスト ボックス 71"/>
        <xdr:cNvSpPr txBox="1"/>
      </xdr:nvSpPr>
      <xdr:spPr>
        <a:xfrm>
          <a:off x="4622800" y="24345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84,070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32423</xdr:rowOff>
    </xdr:from>
    <xdr:to>
      <xdr:col>3</xdr:col>
      <xdr:colOff>955675</xdr:colOff>
      <xdr:row>15</xdr:row>
      <xdr:rowOff>134023</xdr:rowOff>
    </xdr:to>
    <xdr:sp macro="" textlink="">
      <xdr:nvSpPr>
        <xdr:cNvPr id="73" name="円/楕円 72"/>
        <xdr:cNvSpPr/>
      </xdr:nvSpPr>
      <xdr:spPr bwMode="auto">
        <a:xfrm>
          <a:off x="4254500" y="2651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144200</xdr:rowOff>
    </xdr:from>
    <xdr:ext cx="762000" cy="259045"/>
    <xdr:sp macro="" textlink="">
      <xdr:nvSpPr>
        <xdr:cNvPr id="74" name="テキスト ボックス 73"/>
        <xdr:cNvSpPr txBox="1"/>
      </xdr:nvSpPr>
      <xdr:spPr>
        <a:xfrm>
          <a:off x="3924300" y="2420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84,798</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19698</xdr:rowOff>
    </xdr:from>
    <xdr:to>
      <xdr:col>3</xdr:col>
      <xdr:colOff>257175</xdr:colOff>
      <xdr:row>15</xdr:row>
      <xdr:rowOff>121298</xdr:rowOff>
    </xdr:to>
    <xdr:sp macro="" textlink="">
      <xdr:nvSpPr>
        <xdr:cNvPr id="75" name="円/楕円 74"/>
        <xdr:cNvSpPr/>
      </xdr:nvSpPr>
      <xdr:spPr bwMode="auto">
        <a:xfrm>
          <a:off x="3556000" y="2639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131475</xdr:rowOff>
    </xdr:from>
    <xdr:ext cx="762000" cy="259045"/>
    <xdr:sp macro="" textlink="">
      <xdr:nvSpPr>
        <xdr:cNvPr id="76" name="テキスト ボックス 75"/>
        <xdr:cNvSpPr txBox="1"/>
      </xdr:nvSpPr>
      <xdr:spPr>
        <a:xfrm>
          <a:off x="3225800" y="2407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85,466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15011</xdr:rowOff>
    </xdr:from>
    <xdr:to>
      <xdr:col>2</xdr:col>
      <xdr:colOff>692150</xdr:colOff>
      <xdr:row>15</xdr:row>
      <xdr:rowOff>116611</xdr:rowOff>
    </xdr:to>
    <xdr:sp macro="" textlink="">
      <xdr:nvSpPr>
        <xdr:cNvPr id="77" name="円/楕円 76"/>
        <xdr:cNvSpPr/>
      </xdr:nvSpPr>
      <xdr:spPr bwMode="auto">
        <a:xfrm>
          <a:off x="2857500" y="26343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126788</xdr:rowOff>
    </xdr:from>
    <xdr:ext cx="762000" cy="259045"/>
    <xdr:sp macro="" textlink="">
      <xdr:nvSpPr>
        <xdr:cNvPr id="78" name="テキスト ボックス 77"/>
        <xdr:cNvSpPr txBox="1"/>
      </xdr:nvSpPr>
      <xdr:spPr>
        <a:xfrm>
          <a:off x="2527300" y="240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85,712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330637</xdr:rowOff>
    </xdr:from>
    <xdr:to>
      <xdr:col>4</xdr:col>
      <xdr:colOff>1117600</xdr:colOff>
      <xdr:row>36</xdr:row>
      <xdr:rowOff>71358</xdr:rowOff>
    </xdr:to>
    <xdr:cxnSp macro="">
      <xdr:nvCxnSpPr>
        <xdr:cNvPr id="110" name="直線コネクタ 109"/>
        <xdr:cNvCxnSpPr/>
      </xdr:nvCxnSpPr>
      <xdr:spPr bwMode="auto">
        <a:xfrm>
          <a:off x="5003800" y="6940987"/>
          <a:ext cx="647700" cy="836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56136</xdr:rowOff>
    </xdr:from>
    <xdr:ext cx="762000" cy="259045"/>
    <xdr:sp macro="" textlink="">
      <xdr:nvSpPr>
        <xdr:cNvPr id="111" name="人口1人当たり決算額の推移平均値テキスト445"/>
        <xdr:cNvSpPr txBox="1"/>
      </xdr:nvSpPr>
      <xdr:spPr>
        <a:xfrm>
          <a:off x="5740400" y="7009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314635</xdr:rowOff>
    </xdr:from>
    <xdr:to>
      <xdr:col>4</xdr:col>
      <xdr:colOff>469900</xdr:colOff>
      <xdr:row>35</xdr:row>
      <xdr:rowOff>330637</xdr:rowOff>
    </xdr:to>
    <xdr:cxnSp macro="">
      <xdr:nvCxnSpPr>
        <xdr:cNvPr id="113" name="直線コネクタ 112"/>
        <xdr:cNvCxnSpPr/>
      </xdr:nvCxnSpPr>
      <xdr:spPr bwMode="auto">
        <a:xfrm>
          <a:off x="4305300" y="6924985"/>
          <a:ext cx="698500" cy="160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234031</xdr:rowOff>
    </xdr:from>
    <xdr:to>
      <xdr:col>3</xdr:col>
      <xdr:colOff>904875</xdr:colOff>
      <xdr:row>35</xdr:row>
      <xdr:rowOff>314635</xdr:rowOff>
    </xdr:to>
    <xdr:cxnSp macro="">
      <xdr:nvCxnSpPr>
        <xdr:cNvPr id="116" name="直線コネクタ 115"/>
        <xdr:cNvCxnSpPr/>
      </xdr:nvCxnSpPr>
      <xdr:spPr bwMode="auto">
        <a:xfrm>
          <a:off x="3606800" y="6844381"/>
          <a:ext cx="698500" cy="806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234031</xdr:rowOff>
    </xdr:from>
    <xdr:to>
      <xdr:col>3</xdr:col>
      <xdr:colOff>206375</xdr:colOff>
      <xdr:row>35</xdr:row>
      <xdr:rowOff>308005</xdr:rowOff>
    </xdr:to>
    <xdr:cxnSp macro="">
      <xdr:nvCxnSpPr>
        <xdr:cNvPr id="119" name="直線コネクタ 118"/>
        <xdr:cNvCxnSpPr/>
      </xdr:nvCxnSpPr>
      <xdr:spPr bwMode="auto">
        <a:xfrm flipV="1">
          <a:off x="2908300" y="6844381"/>
          <a:ext cx="698500" cy="73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315899</xdr:rowOff>
    </xdr:from>
    <xdr:ext cx="762000" cy="259045"/>
    <xdr:sp macro="" textlink="">
      <xdr:nvSpPr>
        <xdr:cNvPr id="121" name="テキスト ボックス 120"/>
        <xdr:cNvSpPr txBox="1"/>
      </xdr:nvSpPr>
      <xdr:spPr>
        <a:xfrm>
          <a:off x="3225800" y="692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317044</xdr:rowOff>
    </xdr:from>
    <xdr:ext cx="762000" cy="259045"/>
    <xdr:sp macro="" textlink="">
      <xdr:nvSpPr>
        <xdr:cNvPr id="123" name="テキスト ボックス 122"/>
        <xdr:cNvSpPr txBox="1"/>
      </xdr:nvSpPr>
      <xdr:spPr>
        <a:xfrm>
          <a:off x="2527300" y="65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20558</xdr:rowOff>
    </xdr:from>
    <xdr:to>
      <xdr:col>5</xdr:col>
      <xdr:colOff>34925</xdr:colOff>
      <xdr:row>36</xdr:row>
      <xdr:rowOff>122158</xdr:rowOff>
    </xdr:to>
    <xdr:sp macro="" textlink="">
      <xdr:nvSpPr>
        <xdr:cNvPr id="129" name="円/楕円 128"/>
        <xdr:cNvSpPr/>
      </xdr:nvSpPr>
      <xdr:spPr bwMode="auto">
        <a:xfrm>
          <a:off x="5600700" y="6973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208535</xdr:rowOff>
    </xdr:from>
    <xdr:ext cx="762000" cy="259045"/>
    <xdr:sp macro="" textlink="">
      <xdr:nvSpPr>
        <xdr:cNvPr id="130" name="人口1人当たり決算額の推移該当値テキスト445"/>
        <xdr:cNvSpPr txBox="1"/>
      </xdr:nvSpPr>
      <xdr:spPr>
        <a:xfrm>
          <a:off x="5740400" y="6818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19,934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279837</xdr:rowOff>
    </xdr:from>
    <xdr:to>
      <xdr:col>4</xdr:col>
      <xdr:colOff>520700</xdr:colOff>
      <xdr:row>36</xdr:row>
      <xdr:rowOff>38537</xdr:rowOff>
    </xdr:to>
    <xdr:sp macro="" textlink="">
      <xdr:nvSpPr>
        <xdr:cNvPr id="131" name="円/楕円 130"/>
        <xdr:cNvSpPr/>
      </xdr:nvSpPr>
      <xdr:spPr bwMode="auto">
        <a:xfrm>
          <a:off x="4953000" y="68901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48714</xdr:rowOff>
    </xdr:from>
    <xdr:ext cx="736600" cy="259045"/>
    <xdr:sp macro="" textlink="">
      <xdr:nvSpPr>
        <xdr:cNvPr id="132" name="テキスト ボックス 131"/>
        <xdr:cNvSpPr txBox="1"/>
      </xdr:nvSpPr>
      <xdr:spPr>
        <a:xfrm>
          <a:off x="4622800" y="66590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23,592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263835</xdr:rowOff>
    </xdr:from>
    <xdr:to>
      <xdr:col>3</xdr:col>
      <xdr:colOff>955675</xdr:colOff>
      <xdr:row>36</xdr:row>
      <xdr:rowOff>22535</xdr:rowOff>
    </xdr:to>
    <xdr:sp macro="" textlink="">
      <xdr:nvSpPr>
        <xdr:cNvPr id="133" name="円/楕円 132"/>
        <xdr:cNvSpPr/>
      </xdr:nvSpPr>
      <xdr:spPr bwMode="auto">
        <a:xfrm>
          <a:off x="4254500" y="68741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32712</xdr:rowOff>
    </xdr:from>
    <xdr:ext cx="762000" cy="259045"/>
    <xdr:sp macro="" textlink="">
      <xdr:nvSpPr>
        <xdr:cNvPr id="134" name="テキスト ボックス 133"/>
        <xdr:cNvSpPr txBox="1"/>
      </xdr:nvSpPr>
      <xdr:spPr>
        <a:xfrm>
          <a:off x="3924300" y="6643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24,292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183231</xdr:rowOff>
    </xdr:from>
    <xdr:to>
      <xdr:col>3</xdr:col>
      <xdr:colOff>257175</xdr:colOff>
      <xdr:row>35</xdr:row>
      <xdr:rowOff>284831</xdr:rowOff>
    </xdr:to>
    <xdr:sp macro="" textlink="">
      <xdr:nvSpPr>
        <xdr:cNvPr id="135" name="円/楕円 134"/>
        <xdr:cNvSpPr/>
      </xdr:nvSpPr>
      <xdr:spPr bwMode="auto">
        <a:xfrm>
          <a:off x="3556000" y="6793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295008</xdr:rowOff>
    </xdr:from>
    <xdr:ext cx="762000" cy="259045"/>
    <xdr:sp macro="" textlink="">
      <xdr:nvSpPr>
        <xdr:cNvPr id="136" name="テキスト ボックス 135"/>
        <xdr:cNvSpPr txBox="1"/>
      </xdr:nvSpPr>
      <xdr:spPr>
        <a:xfrm>
          <a:off x="3225800" y="6562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27,818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257205</xdr:rowOff>
    </xdr:from>
    <xdr:to>
      <xdr:col>2</xdr:col>
      <xdr:colOff>692150</xdr:colOff>
      <xdr:row>36</xdr:row>
      <xdr:rowOff>15905</xdr:rowOff>
    </xdr:to>
    <xdr:sp macro="" textlink="">
      <xdr:nvSpPr>
        <xdr:cNvPr id="137" name="円/楕円 136"/>
        <xdr:cNvSpPr/>
      </xdr:nvSpPr>
      <xdr:spPr bwMode="auto">
        <a:xfrm>
          <a:off x="2857500" y="68675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682</xdr:rowOff>
    </xdr:from>
    <xdr:ext cx="762000" cy="259045"/>
    <xdr:sp macro="" textlink="">
      <xdr:nvSpPr>
        <xdr:cNvPr id="138" name="テキスト ボックス 137"/>
        <xdr:cNvSpPr txBox="1"/>
      </xdr:nvSpPr>
      <xdr:spPr>
        <a:xfrm>
          <a:off x="2527300" y="6953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24,582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北海道石狩市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平成</a:t>
          </a:r>
          <a:r>
            <a:rPr lang="en-US" altLang="ja-JP" sz="1300">
              <a:solidFill>
                <a:schemeClr val="dk1"/>
              </a:solidFill>
              <a:effectLst/>
              <a:latin typeface="+mn-lt"/>
              <a:ea typeface="+mn-ea"/>
              <a:cs typeface="+mn-cs"/>
            </a:rPr>
            <a:t>19</a:t>
          </a:r>
          <a:r>
            <a:rPr lang="ja-JP" altLang="ja-JP" sz="1300">
              <a:solidFill>
                <a:schemeClr val="dk1"/>
              </a:solidFill>
              <a:effectLst/>
              <a:latin typeface="+mn-lt"/>
              <a:ea typeface="+mn-ea"/>
              <a:cs typeface="+mn-cs"/>
            </a:rPr>
            <a:t>年</a:t>
          </a:r>
          <a:r>
            <a:rPr lang="en-US" altLang="ja-JP" sz="1300">
              <a:solidFill>
                <a:schemeClr val="dk1"/>
              </a:solidFill>
              <a:effectLst/>
              <a:latin typeface="+mn-lt"/>
              <a:ea typeface="+mn-ea"/>
              <a:cs typeface="+mn-cs"/>
            </a:rPr>
            <a:t>3</a:t>
          </a:r>
          <a:r>
            <a:rPr lang="ja-JP" altLang="ja-JP" sz="1300">
              <a:solidFill>
                <a:schemeClr val="dk1"/>
              </a:solidFill>
              <a:effectLst/>
              <a:latin typeface="+mn-lt"/>
              <a:ea typeface="+mn-ea"/>
              <a:cs typeface="+mn-cs"/>
            </a:rPr>
            <a:t>月に策定した「財政再建計画」に基づく財政基盤の再構築に取り組んだ結果、</a:t>
          </a:r>
          <a:r>
            <a:rPr lang="ja-JP" altLang="en-US" sz="1300">
              <a:solidFill>
                <a:schemeClr val="dk1"/>
              </a:solidFill>
              <a:effectLst/>
              <a:latin typeface="+mn-lt"/>
              <a:ea typeface="+mn-ea"/>
              <a:cs typeface="+mn-cs"/>
            </a:rPr>
            <a:t>毎年度一定規模の繰越金を確保することができている。</a:t>
          </a:r>
          <a:endParaRPr lang="ja-JP" altLang="ja-JP" sz="1300">
            <a:effectLst/>
          </a:endParaRPr>
        </a:p>
        <a:p>
          <a:r>
            <a:rPr lang="ja-JP" altLang="ja-JP" sz="1300">
              <a:solidFill>
                <a:schemeClr val="dk1"/>
              </a:solidFill>
              <a:effectLst/>
              <a:latin typeface="+mn-lt"/>
              <a:ea typeface="+mn-ea"/>
              <a:cs typeface="+mn-cs"/>
            </a:rPr>
            <a:t>　今後も財政再建計画の取組の効果を持続させるとともに、将来に持続可能な安定した財政基盤を構築するためにも、財政規律ガイドラインを遵守した財政基盤の強化に努める。</a:t>
          </a:r>
          <a:endParaRPr kumimoji="1" lang="ja-JP" altLang="en-US" sz="13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北海道石狩市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300" baseline="0">
              <a:solidFill>
                <a:schemeClr val="dk1"/>
              </a:solidFill>
              <a:effectLst/>
              <a:latin typeface="+mn-lt"/>
              <a:ea typeface="+mn-ea"/>
              <a:cs typeface="+mn-cs"/>
            </a:rPr>
            <a:t>　</a:t>
          </a:r>
          <a:r>
            <a:rPr lang="ja-JP" altLang="ja-JP" sz="1300" baseline="0">
              <a:solidFill>
                <a:schemeClr val="dk1"/>
              </a:solidFill>
              <a:effectLst/>
              <a:latin typeface="+mn-lt"/>
              <a:ea typeface="+mn-ea"/>
              <a:cs typeface="+mn-cs"/>
            </a:rPr>
            <a:t>連結ベースでは黒字となっているものの、国民健康保険事業の累積赤字の早期解消が課題となっている。平成</a:t>
          </a:r>
          <a:r>
            <a:rPr lang="en-US" altLang="ja-JP" sz="1300" baseline="0">
              <a:solidFill>
                <a:schemeClr val="dk1"/>
              </a:solidFill>
              <a:effectLst/>
              <a:latin typeface="+mn-lt"/>
              <a:ea typeface="+mn-ea"/>
              <a:cs typeface="+mn-cs"/>
            </a:rPr>
            <a:t>21</a:t>
          </a:r>
          <a:r>
            <a:rPr lang="ja-JP" altLang="ja-JP" sz="1300" baseline="0">
              <a:solidFill>
                <a:schemeClr val="dk1"/>
              </a:solidFill>
              <a:effectLst/>
              <a:latin typeface="+mn-lt"/>
              <a:ea typeface="+mn-ea"/>
              <a:cs typeface="+mn-cs"/>
            </a:rPr>
            <a:t>年度に第</a:t>
          </a:r>
          <a:r>
            <a:rPr lang="en-US" altLang="ja-JP" sz="1300" baseline="0">
              <a:solidFill>
                <a:schemeClr val="dk1"/>
              </a:solidFill>
              <a:effectLst/>
              <a:latin typeface="+mn-lt"/>
              <a:ea typeface="+mn-ea"/>
              <a:cs typeface="+mn-cs"/>
            </a:rPr>
            <a:t>1</a:t>
          </a:r>
          <a:r>
            <a:rPr lang="ja-JP" altLang="ja-JP" sz="1300" baseline="0">
              <a:solidFill>
                <a:schemeClr val="dk1"/>
              </a:solidFill>
              <a:effectLst/>
              <a:latin typeface="+mn-lt"/>
              <a:ea typeface="+mn-ea"/>
              <a:cs typeface="+mn-cs"/>
            </a:rPr>
            <a:t>次国民健康保険事業経営健全化計画を策定し、多額の累積赤字の縮減に取り組んで</a:t>
          </a:r>
          <a:r>
            <a:rPr lang="ja-JP" altLang="en-US" sz="1300" baseline="0">
              <a:solidFill>
                <a:schemeClr val="dk1"/>
              </a:solidFill>
              <a:effectLst/>
              <a:latin typeface="+mn-lt"/>
              <a:ea typeface="+mn-ea"/>
              <a:cs typeface="+mn-cs"/>
            </a:rPr>
            <a:t>おり、</a:t>
          </a:r>
          <a:r>
            <a:rPr lang="ja-JP" altLang="ja-JP" sz="1300" baseline="0">
              <a:solidFill>
                <a:schemeClr val="dk1"/>
              </a:solidFill>
              <a:effectLst/>
              <a:latin typeface="+mn-lt"/>
              <a:ea typeface="+mn-ea"/>
              <a:cs typeface="+mn-cs"/>
            </a:rPr>
            <a:t>今後も安定的で持続可能な医療制度として維持していくため、一般会計からの繰入や各種取り組み強化による国保財政の「単年度収支の均衡」と累積赤字の解消を目指していく。</a:t>
          </a:r>
          <a:endParaRPr kumimoji="1" lang="ja-JP" altLang="en-US" sz="13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北海道石狩市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平成</a:t>
          </a:r>
          <a:r>
            <a:rPr lang="en-US" altLang="ja-JP" sz="1300">
              <a:solidFill>
                <a:schemeClr val="dk1"/>
              </a:solidFill>
              <a:effectLst/>
              <a:latin typeface="+mn-lt"/>
              <a:ea typeface="+mn-ea"/>
              <a:cs typeface="+mn-cs"/>
            </a:rPr>
            <a:t>19</a:t>
          </a:r>
          <a:r>
            <a:rPr lang="ja-JP" altLang="ja-JP" sz="1300">
              <a:solidFill>
                <a:schemeClr val="dk1"/>
              </a:solidFill>
              <a:effectLst/>
              <a:latin typeface="+mn-lt"/>
              <a:ea typeface="+mn-ea"/>
              <a:cs typeface="+mn-cs"/>
            </a:rPr>
            <a:t>年</a:t>
          </a:r>
          <a:r>
            <a:rPr lang="en-US" altLang="ja-JP" sz="1300">
              <a:solidFill>
                <a:schemeClr val="dk1"/>
              </a:solidFill>
              <a:effectLst/>
              <a:latin typeface="+mn-lt"/>
              <a:ea typeface="+mn-ea"/>
              <a:cs typeface="+mn-cs"/>
            </a:rPr>
            <a:t>3</a:t>
          </a:r>
          <a:r>
            <a:rPr lang="ja-JP" altLang="ja-JP" sz="1300">
              <a:solidFill>
                <a:schemeClr val="dk1"/>
              </a:solidFill>
              <a:effectLst/>
              <a:latin typeface="+mn-lt"/>
              <a:ea typeface="+mn-ea"/>
              <a:cs typeface="+mn-cs"/>
            </a:rPr>
            <a:t>月に策定した「財政再建計画」に基づき、建設事業債の発行抑制に努めていることなどから、元利償還金等は減少傾向となっている。</a:t>
          </a:r>
          <a:endParaRPr lang="ja-JP" altLang="ja-JP" sz="1300">
            <a:effectLst/>
          </a:endParaRPr>
        </a:p>
        <a:p>
          <a:pPr eaLnBrk="1" fontAlgn="auto" latinLnBrk="0" hangingPunct="1"/>
          <a:r>
            <a:rPr lang="ja-JP" altLang="ja-JP" sz="1300">
              <a:solidFill>
                <a:schemeClr val="dk1"/>
              </a:solidFill>
              <a:effectLst/>
              <a:latin typeface="+mn-lt"/>
              <a:ea typeface="+mn-ea"/>
              <a:cs typeface="+mn-cs"/>
            </a:rPr>
            <a:t>　今後も更なる公債費縮減のため、財政規律ガイドラインに沿った起債枠制限に基づき、普通建設事業債の新規発行の抑制に努める。</a:t>
          </a:r>
          <a:endParaRPr kumimoji="1" lang="ja-JP" altLang="en-US" sz="13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北海道石狩市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債務負担行為による支出や公営企業債等の繰入額などを抑制しているほか、土地開発公社の負債額（設立法人等の負債額等負担見込額）についても、土地開発公社経営健全化計画に基づく保有地の処分や一般会計からの財政支援等の取り組みの結果、年々減少しているなど、将来負担額の縮減が図られている。今後も財政規律ガイドラインや土地開発公社経営健全化計画の着実な実行に努め、更なる将来負担額の縮減を図る。</a:t>
          </a:r>
          <a:endParaRPr kumimoji="1" lang="ja-JP" altLang="en-US" sz="13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31163709</v>
      </c>
      <c r="BO4" s="349"/>
      <c r="BP4" s="349"/>
      <c r="BQ4" s="349"/>
      <c r="BR4" s="349"/>
      <c r="BS4" s="349"/>
      <c r="BT4" s="349"/>
      <c r="BU4" s="350"/>
      <c r="BV4" s="348">
        <v>31963604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2.5</v>
      </c>
      <c r="CU4" s="355"/>
      <c r="CV4" s="355"/>
      <c r="CW4" s="355"/>
      <c r="CX4" s="355"/>
      <c r="CY4" s="355"/>
      <c r="CZ4" s="355"/>
      <c r="DA4" s="356"/>
      <c r="DB4" s="354">
        <v>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30659103</v>
      </c>
      <c r="BO5" s="386"/>
      <c r="BP5" s="386"/>
      <c r="BQ5" s="386"/>
      <c r="BR5" s="386"/>
      <c r="BS5" s="386"/>
      <c r="BT5" s="386"/>
      <c r="BU5" s="387"/>
      <c r="BV5" s="385">
        <v>31724184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90</v>
      </c>
      <c r="CU5" s="383"/>
      <c r="CV5" s="383"/>
      <c r="CW5" s="383"/>
      <c r="CX5" s="383"/>
      <c r="CY5" s="383"/>
      <c r="CZ5" s="383"/>
      <c r="DA5" s="384"/>
      <c r="DB5" s="382">
        <v>89.2</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504606</v>
      </c>
      <c r="BO6" s="386"/>
      <c r="BP6" s="386"/>
      <c r="BQ6" s="386"/>
      <c r="BR6" s="386"/>
      <c r="BS6" s="386"/>
      <c r="BT6" s="386"/>
      <c r="BU6" s="387"/>
      <c r="BV6" s="385">
        <v>239420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97.6</v>
      </c>
      <c r="CU6" s="423"/>
      <c r="CV6" s="423"/>
      <c r="CW6" s="423"/>
      <c r="CX6" s="423"/>
      <c r="CY6" s="423"/>
      <c r="CZ6" s="423"/>
      <c r="DA6" s="424"/>
      <c r="DB6" s="422">
        <v>96.6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87413</v>
      </c>
      <c r="BO7" s="386"/>
      <c r="BP7" s="386"/>
      <c r="BQ7" s="386"/>
      <c r="BR7" s="386"/>
      <c r="BS7" s="386"/>
      <c r="BT7" s="386"/>
      <c r="BU7" s="387"/>
      <c r="BV7" s="385">
        <v>79407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16758951</v>
      </c>
      <c r="CU7" s="386"/>
      <c r="CV7" s="386"/>
      <c r="CW7" s="386"/>
      <c r="CX7" s="386"/>
      <c r="CY7" s="386"/>
      <c r="CZ7" s="386"/>
      <c r="DA7" s="387"/>
      <c r="DB7" s="385">
        <v>16530053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417193</v>
      </c>
      <c r="BO8" s="386"/>
      <c r="BP8" s="386"/>
      <c r="BQ8" s="386"/>
      <c r="BR8" s="386"/>
      <c r="BS8" s="386"/>
      <c r="BT8" s="386"/>
      <c r="BU8" s="387"/>
      <c r="BV8" s="385">
        <v>160013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0.51</v>
      </c>
      <c r="CU8" s="426"/>
      <c r="CV8" s="426"/>
      <c r="CW8" s="426"/>
      <c r="CX8" s="426"/>
      <c r="CY8" s="426"/>
      <c r="CZ8" s="426"/>
      <c r="DA8" s="427"/>
      <c r="DB8" s="425">
        <v>0.52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59449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257180</v>
      </c>
      <c r="BO9" s="386"/>
      <c r="BP9" s="386"/>
      <c r="BQ9" s="386"/>
      <c r="BR9" s="386"/>
      <c r="BS9" s="386"/>
      <c r="BT9" s="386"/>
      <c r="BU9" s="387"/>
      <c r="BV9" s="385">
        <v>-343352</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16.600000000000001</v>
      </c>
      <c r="CU9" s="383"/>
      <c r="CV9" s="383"/>
      <c r="CW9" s="383"/>
      <c r="CX9" s="383"/>
      <c r="CY9" s="383"/>
      <c r="CZ9" s="383"/>
      <c r="DA9" s="384"/>
      <c r="DB9" s="382">
        <v>19.600000000000001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60104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100081</v>
      </c>
      <c r="BO10" s="386"/>
      <c r="BP10" s="386"/>
      <c r="BQ10" s="386"/>
      <c r="BR10" s="386"/>
      <c r="BS10" s="386"/>
      <c r="BT10" s="386"/>
      <c r="BU10" s="387"/>
      <c r="BV10" s="385">
        <v>160047</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358188</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59986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160000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59827</v>
      </c>
      <c r="S13" s="467"/>
      <c r="T13" s="467"/>
      <c r="U13" s="467"/>
      <c r="V13" s="468"/>
      <c r="W13" s="401" t="s">
        <v>123</v>
      </c>
      <c r="X13" s="402"/>
      <c r="Y13" s="402"/>
      <c r="Z13" s="402"/>
      <c r="AA13" s="402"/>
      <c r="AB13" s="392"/>
      <c r="AC13" s="436">
        <v>1400</v>
      </c>
      <c r="AD13" s="437"/>
      <c r="AE13" s="437"/>
      <c r="AF13" s="437"/>
      <c r="AG13" s="476"/>
      <c r="AH13" s="436">
        <v>1463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197261</v>
      </c>
      <c r="BO13" s="386"/>
      <c r="BP13" s="386"/>
      <c r="BQ13" s="386"/>
      <c r="BR13" s="386"/>
      <c r="BS13" s="386"/>
      <c r="BT13" s="386"/>
      <c r="BU13" s="387"/>
      <c r="BV13" s="385">
        <v>174883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9.8000000000000007</v>
      </c>
      <c r="CU13" s="383"/>
      <c r="CV13" s="383"/>
      <c r="CW13" s="383"/>
      <c r="CX13" s="383"/>
      <c r="CY13" s="383"/>
      <c r="CZ13" s="383"/>
      <c r="DA13" s="384"/>
      <c r="DB13" s="382">
        <v>11.1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60408</v>
      </c>
      <c r="S14" s="467"/>
      <c r="T14" s="467"/>
      <c r="U14" s="467"/>
      <c r="V14" s="468"/>
      <c r="W14" s="375"/>
      <c r="X14" s="376"/>
      <c r="Y14" s="376"/>
      <c r="Z14" s="376"/>
      <c r="AA14" s="376"/>
      <c r="AB14" s="365"/>
      <c r="AC14" s="469">
        <v>5.4</v>
      </c>
      <c r="AD14" s="470"/>
      <c r="AE14" s="470"/>
      <c r="AF14" s="470"/>
      <c r="AG14" s="471"/>
      <c r="AH14" s="469">
        <v>5.2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106.5</v>
      </c>
      <c r="CU14" s="481"/>
      <c r="CV14" s="481"/>
      <c r="CW14" s="481"/>
      <c r="CX14" s="481"/>
      <c r="CY14" s="481"/>
      <c r="CZ14" s="481"/>
      <c r="DA14" s="482"/>
      <c r="DB14" s="480">
        <v>123.6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60275</v>
      </c>
      <c r="S15" s="467"/>
      <c r="T15" s="467"/>
      <c r="U15" s="467"/>
      <c r="V15" s="468"/>
      <c r="W15" s="401" t="s">
        <v>130</v>
      </c>
      <c r="X15" s="402"/>
      <c r="Y15" s="402"/>
      <c r="Z15" s="402"/>
      <c r="AA15" s="402"/>
      <c r="AB15" s="392"/>
      <c r="AC15" s="436">
        <v>6315</v>
      </c>
      <c r="AD15" s="437"/>
      <c r="AE15" s="437"/>
      <c r="AF15" s="437"/>
      <c r="AG15" s="476"/>
      <c r="AH15" s="436">
        <v>7105</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6304959</v>
      </c>
      <c r="BO15" s="349"/>
      <c r="BP15" s="349"/>
      <c r="BQ15" s="349"/>
      <c r="BR15" s="349"/>
      <c r="BS15" s="349"/>
      <c r="BT15" s="349"/>
      <c r="BU15" s="350"/>
      <c r="BV15" s="348">
        <v>6112722</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24.5</v>
      </c>
      <c r="AD16" s="470"/>
      <c r="AE16" s="470"/>
      <c r="AF16" s="470"/>
      <c r="AG16" s="471"/>
      <c r="AH16" s="469">
        <v>25.1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12393611</v>
      </c>
      <c r="BO16" s="386"/>
      <c r="BP16" s="386"/>
      <c r="BQ16" s="386"/>
      <c r="BR16" s="386"/>
      <c r="BS16" s="386"/>
      <c r="BT16" s="386"/>
      <c r="BU16" s="387"/>
      <c r="BV16" s="385">
        <v>12263529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18044</v>
      </c>
      <c r="AD17" s="437"/>
      <c r="AE17" s="437"/>
      <c r="AF17" s="437"/>
      <c r="AG17" s="476"/>
      <c r="AH17" s="436">
        <v>19008</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8113445</v>
      </c>
      <c r="BO17" s="386"/>
      <c r="BP17" s="386"/>
      <c r="BQ17" s="386"/>
      <c r="BR17" s="386"/>
      <c r="BS17" s="386"/>
      <c r="BT17" s="386"/>
      <c r="BU17" s="387"/>
      <c r="BV17" s="385">
        <v>7829619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721.86</v>
      </c>
      <c r="M18" s="498"/>
      <c r="N18" s="498"/>
      <c r="O18" s="498"/>
      <c r="P18" s="498"/>
      <c r="Q18" s="498"/>
      <c r="R18" s="499"/>
      <c r="S18" s="499"/>
      <c r="T18" s="499"/>
      <c r="U18" s="499"/>
      <c r="V18" s="500"/>
      <c r="W18" s="403"/>
      <c r="X18" s="404"/>
      <c r="Y18" s="404"/>
      <c r="Z18" s="404"/>
      <c r="AA18" s="404"/>
      <c r="AB18" s="395"/>
      <c r="AC18" s="501">
        <v>70</v>
      </c>
      <c r="AD18" s="502"/>
      <c r="AE18" s="502"/>
      <c r="AF18" s="502"/>
      <c r="AG18" s="503"/>
      <c r="AH18" s="501">
        <v>67.099999999999994</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15088605</v>
      </c>
      <c r="BO18" s="386"/>
      <c r="BP18" s="386"/>
      <c r="BQ18" s="386"/>
      <c r="BR18" s="386"/>
      <c r="BS18" s="386"/>
      <c r="BT18" s="386"/>
      <c r="BU18" s="387"/>
      <c r="BV18" s="385">
        <v>14930207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82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18591916</v>
      </c>
      <c r="BO19" s="386"/>
      <c r="BP19" s="386"/>
      <c r="BQ19" s="386"/>
      <c r="BR19" s="386"/>
      <c r="BS19" s="386"/>
      <c r="BT19" s="386"/>
      <c r="BU19" s="387"/>
      <c r="BV19" s="385">
        <v>18716599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22603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33780925</v>
      </c>
      <c r="BO23" s="386"/>
      <c r="BP23" s="386"/>
      <c r="BQ23" s="386"/>
      <c r="BR23" s="386"/>
      <c r="BS23" s="386"/>
      <c r="BT23" s="386"/>
      <c r="BU23" s="387"/>
      <c r="BV23" s="385">
        <v>32682556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8280</v>
      </c>
      <c r="R24" s="437"/>
      <c r="S24" s="437"/>
      <c r="T24" s="437"/>
      <c r="U24" s="437"/>
      <c r="V24" s="476"/>
      <c r="W24" s="531"/>
      <c r="X24" s="519"/>
      <c r="Y24" s="520"/>
      <c r="Z24" s="435" t="s">
        <v>153</v>
      </c>
      <c r="AA24" s="415"/>
      <c r="AB24" s="415"/>
      <c r="AC24" s="415"/>
      <c r="AD24" s="415"/>
      <c r="AE24" s="415"/>
      <c r="AF24" s="415"/>
      <c r="AG24" s="416"/>
      <c r="AH24" s="436">
        <v>386</v>
      </c>
      <c r="AI24" s="437"/>
      <c r="AJ24" s="437"/>
      <c r="AK24" s="437"/>
      <c r="AL24" s="476"/>
      <c r="AM24" s="436">
        <v>1306224</v>
      </c>
      <c r="AN24" s="437"/>
      <c r="AO24" s="437"/>
      <c r="AP24" s="437"/>
      <c r="AQ24" s="437"/>
      <c r="AR24" s="476"/>
      <c r="AS24" s="436">
        <v>3384</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11483719</v>
      </c>
      <c r="BO24" s="386"/>
      <c r="BP24" s="386"/>
      <c r="BQ24" s="386"/>
      <c r="BR24" s="386"/>
      <c r="BS24" s="386"/>
      <c r="BT24" s="386"/>
      <c r="BU24" s="387"/>
      <c r="BV24" s="385">
        <v>12799297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6983</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6475066</v>
      </c>
      <c r="BO25" s="349"/>
      <c r="BP25" s="349"/>
      <c r="BQ25" s="349"/>
      <c r="BR25" s="349"/>
      <c r="BS25" s="349"/>
      <c r="BT25" s="349"/>
      <c r="BU25" s="350"/>
      <c r="BV25" s="348">
        <v>6142933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6247</v>
      </c>
      <c r="R26" s="437"/>
      <c r="S26" s="437"/>
      <c r="T26" s="437"/>
      <c r="U26" s="437"/>
      <c r="V26" s="476"/>
      <c r="W26" s="531"/>
      <c r="X26" s="519"/>
      <c r="Y26" s="520"/>
      <c r="Z26" s="435" t="s">
        <v>159</v>
      </c>
      <c r="AA26" s="539"/>
      <c r="AB26" s="539"/>
      <c r="AC26" s="539"/>
      <c r="AD26" s="539"/>
      <c r="AE26" s="539"/>
      <c r="AF26" s="539"/>
      <c r="AG26" s="540"/>
      <c r="AH26" s="436">
        <v>2</v>
      </c>
      <c r="AI26" s="437"/>
      <c r="AJ26" s="437"/>
      <c r="AK26" s="437"/>
      <c r="AL26" s="476"/>
      <c r="AM26" s="436">
        <v>7186</v>
      </c>
      <c r="AN26" s="437"/>
      <c r="AO26" s="437"/>
      <c r="AP26" s="437"/>
      <c r="AQ26" s="437"/>
      <c r="AR26" s="476"/>
      <c r="AS26" s="436">
        <v>3593</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4390</v>
      </c>
      <c r="R27" s="437"/>
      <c r="S27" s="437"/>
      <c r="T27" s="437"/>
      <c r="U27" s="437"/>
      <c r="V27" s="476"/>
      <c r="W27" s="531"/>
      <c r="X27" s="519"/>
      <c r="Y27" s="520"/>
      <c r="Z27" s="435" t="s">
        <v>162</v>
      </c>
      <c r="AA27" s="415"/>
      <c r="AB27" s="415"/>
      <c r="AC27" s="415"/>
      <c r="AD27" s="415"/>
      <c r="AE27" s="415"/>
      <c r="AF27" s="415"/>
      <c r="AG27" s="416"/>
      <c r="AH27" s="436">
        <v>6</v>
      </c>
      <c r="AI27" s="437"/>
      <c r="AJ27" s="437"/>
      <c r="AK27" s="437"/>
      <c r="AL27" s="476"/>
      <c r="AM27" s="436">
        <v>22926</v>
      </c>
      <c r="AN27" s="437"/>
      <c r="AO27" s="437"/>
      <c r="AP27" s="437"/>
      <c r="AQ27" s="437"/>
      <c r="AR27" s="476"/>
      <c r="AS27" s="436">
        <v>3821</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383937</v>
      </c>
      <c r="BO27" s="553"/>
      <c r="BP27" s="553"/>
      <c r="BQ27" s="553"/>
      <c r="BR27" s="553"/>
      <c r="BS27" s="553"/>
      <c r="BT27" s="553"/>
      <c r="BU27" s="554"/>
      <c r="BV27" s="552">
        <v>383937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3830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260128</v>
      </c>
      <c r="BO28" s="349"/>
      <c r="BP28" s="349"/>
      <c r="BQ28" s="349"/>
      <c r="BR28" s="349"/>
      <c r="BS28" s="349"/>
      <c r="BT28" s="349"/>
      <c r="BU28" s="350"/>
      <c r="BV28" s="348">
        <v>320047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20</v>
      </c>
      <c r="M29" s="437"/>
      <c r="N29" s="437"/>
      <c r="O29" s="437"/>
      <c r="P29" s="476"/>
      <c r="Q29" s="436">
        <v>3360</v>
      </c>
      <c r="R29" s="437"/>
      <c r="S29" s="437"/>
      <c r="T29" s="437"/>
      <c r="U29" s="437"/>
      <c r="V29" s="476"/>
      <c r="W29" s="531"/>
      <c r="X29" s="519"/>
      <c r="Y29" s="520"/>
      <c r="Z29" s="435" t="s">
        <v>169</v>
      </c>
      <c r="AA29" s="415"/>
      <c r="AB29" s="415"/>
      <c r="AC29" s="415"/>
      <c r="AD29" s="415"/>
      <c r="AE29" s="415"/>
      <c r="AF29" s="415"/>
      <c r="AG29" s="416"/>
      <c r="AH29" s="436">
        <v>392</v>
      </c>
      <c r="AI29" s="437"/>
      <c r="AJ29" s="437"/>
      <c r="AK29" s="437"/>
      <c r="AL29" s="476"/>
      <c r="AM29" s="436">
        <v>1329150</v>
      </c>
      <c r="AN29" s="437"/>
      <c r="AO29" s="437"/>
      <c r="AP29" s="437"/>
      <c r="AQ29" s="437"/>
      <c r="AR29" s="476"/>
      <c r="AS29" s="436">
        <v>3391</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60008</v>
      </c>
      <c r="BO29" s="386"/>
      <c r="BP29" s="386"/>
      <c r="BQ29" s="386"/>
      <c r="BR29" s="386"/>
      <c r="BS29" s="386"/>
      <c r="BT29" s="386"/>
      <c r="BU29" s="387"/>
      <c r="BV29" s="385">
        <v>30000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99.5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2860052</v>
      </c>
      <c r="BO30" s="553"/>
      <c r="BP30" s="553"/>
      <c r="BQ30" s="553"/>
      <c r="BR30" s="553"/>
      <c r="BS30" s="553"/>
      <c r="BT30" s="553"/>
      <c r="BU30" s="554"/>
      <c r="BV30" s="552">
        <v>2868370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国民健康保険事業会計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IF('各会計、関係団体の財政状況及び健全化判断比率'!B33="","",'各会計、関係団体の財政状況及び健全化判断比率'!B33)</f>
        <v>水道事業会計</v>
      </c>
      <c r="AP34" s="565"/>
      <c r="AQ34" s="565"/>
      <c r="AR34" s="565"/>
      <c r="AS34" s="565"/>
      <c r="AT34" s="565"/>
      <c r="AU34" s="565"/>
      <c r="AV34" s="565"/>
      <c r="AW34" s="565"/>
      <c r="AX34" s="565"/>
      <c r="AY34" s="565"/>
      <c r="AZ34" s="565"/>
      <c r="BA34" s="565"/>
      <c r="BB34" s="565"/>
      <c r="BC34" s="565"/>
      <c r="BD34" s="165"/>
      <c r="BE34" s="564">
        <f>IF(BG34="","",MAX(C34:D43,U34:V43,AM34:AN43)+1)</f>
        <v>10</v>
      </c>
      <c r="BF34" s="564"/>
      <c r="BG34" s="565" t="str">
        <f>IF('各会計、関係団体の財政状況及び健全化判断比率'!B35="","",'各会計、関係団体の財政状況及び健全化判断比率'!B35)</f>
        <v>特定環境保全公共下水道事業特別会計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12</v>
      </c>
      <c r="BX34" s="564"/>
      <c r="BY34" s="565" t="str">
        <f>IF('各会計、関係団体の財政状況及び健全化判断比率'!B68="","",'各会計、関係団体の財政状況及び健全化判断比率'!B68)</f>
        <v>石狩湾新港管理組合（一般会計）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石狩市土地開発公社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土地取得特別会計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国民健康保険診療所会計</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IF('各会計、関係団体の財政状況及び健全化判断比率'!B34="","",'各会計、関係団体の財政状況及び健全化判断比率'!B34)</f>
        <v>公共下水道事業会計</v>
      </c>
      <c r="AP35" s="565"/>
      <c r="AQ35" s="565"/>
      <c r="AR35" s="565"/>
      <c r="AS35" s="565"/>
      <c r="AT35" s="565"/>
      <c r="AU35" s="565"/>
      <c r="AV35" s="565"/>
      <c r="AW35" s="565"/>
      <c r="AX35" s="565"/>
      <c r="AY35" s="565"/>
      <c r="AZ35" s="565"/>
      <c r="BA35" s="565"/>
      <c r="BB35" s="565"/>
      <c r="BC35" s="565"/>
      <c r="BD35" s="165"/>
      <c r="BE35" s="564">
        <f t="shared" ref="BE35:BE43" si="1">IF(BG35="","",BE34+1)</f>
        <v>11</v>
      </c>
      <c r="BF35" s="564"/>
      <c r="BG35" s="565" t="str">
        <f>IF('各会計、関係団体の財政状況及び健全化判断比率'!B36="","",'各会計、関係団体の財政状況及び健全化判断比率'!B36)</f>
        <v>個別排水処理施設整備事業特別会計</v>
      </c>
      <c r="BH35" s="565"/>
      <c r="BI35" s="565"/>
      <c r="BJ35" s="565"/>
      <c r="BK35" s="565"/>
      <c r="BL35" s="565"/>
      <c r="BM35" s="565"/>
      <c r="BN35" s="565"/>
      <c r="BO35" s="565"/>
      <c r="BP35" s="565"/>
      <c r="BQ35" s="565"/>
      <c r="BR35" s="565"/>
      <c r="BS35" s="565"/>
      <c r="BT35" s="565"/>
      <c r="BU35" s="565"/>
      <c r="BV35" s="165"/>
      <c r="BW35" s="564">
        <f t="shared" ref="BW35:BW43" si="2">IF(BY35="","",BW34+1)</f>
        <v>13</v>
      </c>
      <c r="BX35" s="564"/>
      <c r="BY35" s="565" t="str">
        <f>IF('各会計、関係団体の財政状況及び健全化判断比率'!B69="","",'各会計、関係団体の財政状況及び健全化判断比率'!B69)</f>
        <v>石狩湾新港管理組合（港湾整備事業特別会計）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石狩市公務サービス</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14</v>
      </c>
      <c r="BX36" s="564"/>
      <c r="BY36" s="565" t="str">
        <f>IF('各会計、関係団体の財政状況及び健全化判断比率'!B70="","",'各会計、関係団体の財政状況及び健全化判断比率'!B70)</f>
        <v>石狩北部地区消防事務組合</v>
      </c>
      <c r="BZ36" s="565"/>
      <c r="CA36" s="565"/>
      <c r="CB36" s="565"/>
      <c r="CC36" s="565"/>
      <c r="CD36" s="565"/>
      <c r="CE36" s="565"/>
      <c r="CF36" s="565"/>
      <c r="CG36" s="565"/>
      <c r="CH36" s="565"/>
      <c r="CI36" s="565"/>
      <c r="CJ36" s="565"/>
      <c r="CK36" s="565"/>
      <c r="CL36" s="565"/>
      <c r="CM36" s="565"/>
      <c r="CN36" s="165"/>
      <c r="CO36" s="564">
        <f t="shared" si="3"/>
        <v>20</v>
      </c>
      <c r="CP36" s="564"/>
      <c r="CQ36" s="565" t="str">
        <f>IF('各会計、関係団体の財政状況及び健全化判断比率'!BS9="","",'各会計、関係団体の財政状況及び健全化判断比率'!BS9)</f>
        <v>石狩市体育協会</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介護保険事業会計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15</v>
      </c>
      <c r="BX37" s="564"/>
      <c r="BY37" s="565" t="str">
        <f>IF('各会計、関係団体の財政状況及び健全化判断比率'!B71="","",'各会計、関係団体の財政状況及び健全化判断比率'!B71)</f>
        <v>石狩西部広域水道企業団</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7</v>
      </c>
      <c r="V38" s="564"/>
      <c r="W38" s="565" t="str">
        <f>IF('各会計、関係団体の財政状況及び健全化判断比率'!B32="","",'各会計、関係団体の財政状況及び健全化判断比率'!B32)</f>
        <v>介護サービス事業会計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16</v>
      </c>
      <c r="BX38" s="564"/>
      <c r="BY38" s="565" t="str">
        <f>IF('各会計、関係団体の財政状況及び健全化判断比率'!B72="","",'各会計、関係団体の財政状況及び健全化判断比率'!B72)</f>
        <v>石狩教育研修センター組合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17</v>
      </c>
      <c r="BX39" s="564"/>
      <c r="BY39" s="565" t="str">
        <f>IF('各会計、関係団体の財政状況及び健全化判断比率'!B73="","",'各会計、関係団体の財政状況及び健全化判断比率'!B73)</f>
        <v>札幌広域圏組合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520</v>
      </c>
      <c r="J40" s="79" t="s">
        <v>521</v>
      </c>
      <c r="K40" s="79" t="s">
        <v>522</v>
      </c>
      <c r="L40" s="79" t="s">
        <v>523</v>
      </c>
      <c r="M40" s="80" t="s">
        <v>524</v>
      </c>
    </row>
    <row r="41" spans="2:13" ht="27.75" customHeight="1">
      <c r="B41" s="1167" t="s">
        <v>23</v>
      </c>
      <c r="C41" s="1168"/>
      <c r="D41" s="81"/>
      <c r="E41" s="1173" t="s">
        <v>24</v>
      </c>
      <c r="F41" s="1173"/>
      <c r="G41" s="1173"/>
      <c r="H41" s="1174"/>
      <c r="I41" s="82">
        <v>32617</v>
      </c>
      <c r="J41" s="83">
        <v>32197</v>
      </c>
      <c r="K41" s="83">
        <v>32387</v>
      </c>
      <c r="L41" s="83">
        <v>32683</v>
      </c>
      <c r="M41" s="84">
        <v>33781</v>
      </c>
    </row>
    <row r="42" spans="2:13" ht="27.75" customHeight="1">
      <c r="B42" s="1169"/>
      <c r="C42" s="1170"/>
      <c r="D42" s="85"/>
      <c r="E42" s="1175" t="s">
        <v>25</v>
      </c>
      <c r="F42" s="1175"/>
      <c r="G42" s="1175"/>
      <c r="H42" s="1176"/>
      <c r="I42" s="86">
        <v>1185</v>
      </c>
      <c r="J42" s="87">
        <v>915</v>
      </c>
      <c r="K42" s="87">
        <v>784</v>
      </c>
      <c r="L42" s="87">
        <v>656</v>
      </c>
      <c r="M42" s="88">
        <v>532</v>
      </c>
    </row>
    <row r="43" spans="2:13" ht="27.75" customHeight="1">
      <c r="B43" s="1169"/>
      <c r="C43" s="1170"/>
      <c r="D43" s="85"/>
      <c r="E43" s="1175" t="s">
        <v>26</v>
      </c>
      <c r="F43" s="1175"/>
      <c r="G43" s="1175"/>
      <c r="H43" s="1176"/>
      <c r="I43" s="86">
        <v>12346</v>
      </c>
      <c r="J43" s="87">
        <v>12492</v>
      </c>
      <c r="K43" s="87">
        <v>11058</v>
      </c>
      <c r="L43" s="87">
        <v>10532</v>
      </c>
      <c r="M43" s="88">
        <v>10020</v>
      </c>
    </row>
    <row r="44" spans="2:13" ht="27.75" customHeight="1">
      <c r="B44" s="1169"/>
      <c r="C44" s="1170"/>
      <c r="D44" s="85"/>
      <c r="E44" s="1175" t="s">
        <v>27</v>
      </c>
      <c r="F44" s="1175"/>
      <c r="G44" s="1175"/>
      <c r="H44" s="1176"/>
      <c r="I44" s="86">
        <v>1924</v>
      </c>
      <c r="J44" s="87">
        <v>1807</v>
      </c>
      <c r="K44" s="87">
        <v>1734</v>
      </c>
      <c r="L44" s="87">
        <v>1518</v>
      </c>
      <c r="M44" s="88">
        <v>1224</v>
      </c>
    </row>
    <row r="45" spans="2:13" ht="27.75" customHeight="1">
      <c r="B45" s="1169"/>
      <c r="C45" s="1170"/>
      <c r="D45" s="85"/>
      <c r="E45" s="1175" t="s">
        <v>28</v>
      </c>
      <c r="F45" s="1175"/>
      <c r="G45" s="1175"/>
      <c r="H45" s="1176"/>
      <c r="I45" s="86">
        <v>3860</v>
      </c>
      <c r="J45" s="87">
        <v>3243</v>
      </c>
      <c r="K45" s="87">
        <v>3264</v>
      </c>
      <c r="L45" s="87">
        <v>3211</v>
      </c>
      <c r="M45" s="88">
        <v>2825</v>
      </c>
    </row>
    <row r="46" spans="2:13" ht="27.75" customHeight="1">
      <c r="B46" s="1169"/>
      <c r="C46" s="1170"/>
      <c r="D46" s="85"/>
      <c r="E46" s="1175" t="s">
        <v>29</v>
      </c>
      <c r="F46" s="1175"/>
      <c r="G46" s="1175"/>
      <c r="H46" s="1176"/>
      <c r="I46" s="86">
        <v>5332</v>
      </c>
      <c r="J46" s="87">
        <v>5301</v>
      </c>
      <c r="K46" s="87">
        <v>5196</v>
      </c>
      <c r="L46" s="87">
        <v>3885</v>
      </c>
      <c r="M46" s="88">
        <v>2550</v>
      </c>
    </row>
    <row r="47" spans="2:13" ht="27.75" customHeight="1">
      <c r="B47" s="1169"/>
      <c r="C47" s="1170"/>
      <c r="D47" s="85"/>
      <c r="E47" s="1175" t="s">
        <v>30</v>
      </c>
      <c r="F47" s="1175"/>
      <c r="G47" s="1175"/>
      <c r="H47" s="1176"/>
      <c r="I47" s="86" t="s">
        <v>481</v>
      </c>
      <c r="J47" s="87" t="s">
        <v>481</v>
      </c>
      <c r="K47" s="87" t="s">
        <v>481</v>
      </c>
      <c r="L47" s="87" t="s">
        <v>481</v>
      </c>
      <c r="M47" s="88" t="s">
        <v>481</v>
      </c>
    </row>
    <row r="48" spans="2:13" ht="27.75" customHeight="1">
      <c r="B48" s="1171"/>
      <c r="C48" s="1172"/>
      <c r="D48" s="85"/>
      <c r="E48" s="1175" t="s">
        <v>31</v>
      </c>
      <c r="F48" s="1175"/>
      <c r="G48" s="1175"/>
      <c r="H48" s="1176"/>
      <c r="I48" s="86" t="s">
        <v>481</v>
      </c>
      <c r="J48" s="87" t="s">
        <v>481</v>
      </c>
      <c r="K48" s="87" t="s">
        <v>481</v>
      </c>
      <c r="L48" s="87" t="s">
        <v>481</v>
      </c>
      <c r="M48" s="88" t="s">
        <v>481</v>
      </c>
    </row>
    <row r="49" spans="2:13" ht="27.75" customHeight="1">
      <c r="B49" s="1177" t="s">
        <v>32</v>
      </c>
      <c r="C49" s="1178"/>
      <c r="D49" s="89"/>
      <c r="E49" s="1175" t="s">
        <v>33</v>
      </c>
      <c r="F49" s="1175"/>
      <c r="G49" s="1175"/>
      <c r="H49" s="1176"/>
      <c r="I49" s="86">
        <v>668</v>
      </c>
      <c r="J49" s="87">
        <v>855</v>
      </c>
      <c r="K49" s="87">
        <v>1100</v>
      </c>
      <c r="L49" s="87">
        <v>1229</v>
      </c>
      <c r="M49" s="88">
        <v>1203</v>
      </c>
    </row>
    <row r="50" spans="2:13" ht="27.75" customHeight="1">
      <c r="B50" s="1169"/>
      <c r="C50" s="1170"/>
      <c r="D50" s="85"/>
      <c r="E50" s="1175" t="s">
        <v>34</v>
      </c>
      <c r="F50" s="1175"/>
      <c r="G50" s="1175"/>
      <c r="H50" s="1176"/>
      <c r="I50" s="86">
        <v>7038</v>
      </c>
      <c r="J50" s="87">
        <v>6440</v>
      </c>
      <c r="K50" s="87">
        <v>6325</v>
      </c>
      <c r="L50" s="87">
        <v>5942</v>
      </c>
      <c r="M50" s="88">
        <v>5597</v>
      </c>
    </row>
    <row r="51" spans="2:13" ht="27.75" customHeight="1">
      <c r="B51" s="1171"/>
      <c r="C51" s="1172"/>
      <c r="D51" s="85"/>
      <c r="E51" s="1175" t="s">
        <v>35</v>
      </c>
      <c r="F51" s="1175"/>
      <c r="G51" s="1175"/>
      <c r="H51" s="1176"/>
      <c r="I51" s="86">
        <v>27514</v>
      </c>
      <c r="J51" s="87">
        <v>27541</v>
      </c>
      <c r="K51" s="87">
        <v>27515</v>
      </c>
      <c r="L51" s="87">
        <v>28036</v>
      </c>
      <c r="M51" s="88">
        <v>28976</v>
      </c>
    </row>
    <row r="52" spans="2:13" ht="27.75" customHeight="1" thickBot="1">
      <c r="B52" s="1179" t="s">
        <v>36</v>
      </c>
      <c r="C52" s="1180"/>
      <c r="D52" s="90"/>
      <c r="E52" s="1181" t="s">
        <v>37</v>
      </c>
      <c r="F52" s="1181"/>
      <c r="G52" s="1181"/>
      <c r="H52" s="1182"/>
      <c r="I52" s="91">
        <v>22044</v>
      </c>
      <c r="J52" s="92">
        <v>21119</v>
      </c>
      <c r="K52" s="92">
        <v>19483</v>
      </c>
      <c r="L52" s="92">
        <v>17278</v>
      </c>
      <c r="M52" s="93">
        <v>15156</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519</v>
      </c>
      <c r="G2" s="111"/>
      <c r="H2" s="112"/>
    </row>
    <row r="3" spans="1:8">
      <c r="A3" s="108" t="s">
        <v>512</v>
      </c>
      <c r="B3" s="113"/>
      <c r="C3" s="114"/>
      <c r="D3" s="115">
        <v>40786</v>
      </c>
      <c r="E3" s="116"/>
      <c r="F3" s="117">
        <v>58009</v>
      </c>
      <c r="G3" s="118"/>
      <c r="H3" s="119"/>
    </row>
    <row r="4" spans="1:8">
      <c r="A4" s="120"/>
      <c r="B4" s="121"/>
      <c r="C4" s="122"/>
      <c r="D4" s="123">
        <v>25191</v>
      </c>
      <c r="E4" s="124"/>
      <c r="F4" s="125">
        <v>32190</v>
      </c>
      <c r="G4" s="126"/>
      <c r="H4" s="127"/>
    </row>
    <row r="5" spans="1:8">
      <c r="A5" s="108" t="s">
        <v>514</v>
      </c>
      <c r="B5" s="113"/>
      <c r="C5" s="114"/>
      <c r="D5" s="115">
        <v>41847</v>
      </c>
      <c r="E5" s="116"/>
      <c r="F5" s="117">
        <v>61882</v>
      </c>
      <c r="G5" s="118"/>
      <c r="H5" s="119"/>
    </row>
    <row r="6" spans="1:8">
      <c r="A6" s="120"/>
      <c r="B6" s="121"/>
      <c r="C6" s="122"/>
      <c r="D6" s="123">
        <v>14638</v>
      </c>
      <c r="E6" s="124"/>
      <c r="F6" s="125">
        <v>32175</v>
      </c>
      <c r="G6" s="126"/>
      <c r="H6" s="127"/>
    </row>
    <row r="7" spans="1:8">
      <c r="A7" s="108" t="s">
        <v>515</v>
      </c>
      <c r="B7" s="113"/>
      <c r="C7" s="114"/>
      <c r="D7" s="115">
        <v>30679</v>
      </c>
      <c r="E7" s="116"/>
      <c r="F7" s="117">
        <v>47569</v>
      </c>
      <c r="G7" s="118"/>
      <c r="H7" s="119"/>
    </row>
    <row r="8" spans="1:8">
      <c r="A8" s="120"/>
      <c r="B8" s="121"/>
      <c r="C8" s="122"/>
      <c r="D8" s="123">
        <v>13945</v>
      </c>
      <c r="E8" s="124"/>
      <c r="F8" s="125">
        <v>26255</v>
      </c>
      <c r="G8" s="126"/>
      <c r="H8" s="127"/>
    </row>
    <row r="9" spans="1:8">
      <c r="A9" s="108" t="s">
        <v>516</v>
      </c>
      <c r="B9" s="113"/>
      <c r="C9" s="114"/>
      <c r="D9" s="115">
        <v>41350</v>
      </c>
      <c r="E9" s="116"/>
      <c r="F9" s="117">
        <v>50880</v>
      </c>
      <c r="G9" s="118"/>
      <c r="H9" s="119"/>
    </row>
    <row r="10" spans="1:8">
      <c r="A10" s="120"/>
      <c r="B10" s="121"/>
      <c r="C10" s="122"/>
      <c r="D10" s="123">
        <v>34789</v>
      </c>
      <c r="E10" s="124"/>
      <c r="F10" s="125">
        <v>26879</v>
      </c>
      <c r="G10" s="126"/>
      <c r="H10" s="127"/>
    </row>
    <row r="11" spans="1:8">
      <c r="A11" s="108" t="s">
        <v>517</v>
      </c>
      <c r="B11" s="113"/>
      <c r="C11" s="114"/>
      <c r="D11" s="115">
        <v>44767</v>
      </c>
      <c r="E11" s="116"/>
      <c r="F11" s="117">
        <v>63956</v>
      </c>
      <c r="G11" s="118"/>
      <c r="H11" s="119"/>
    </row>
    <row r="12" spans="1:8">
      <c r="A12" s="120"/>
      <c r="B12" s="121"/>
      <c r="C12" s="128"/>
      <c r="D12" s="123">
        <v>34468</v>
      </c>
      <c r="E12" s="124"/>
      <c r="F12" s="125">
        <v>29239</v>
      </c>
      <c r="G12" s="126"/>
      <c r="H12" s="127"/>
    </row>
    <row r="13" spans="1:8">
      <c r="A13" s="108"/>
      <c r="B13" s="113"/>
      <c r="C13" s="129"/>
      <c r="D13" s="130">
        <v>39886</v>
      </c>
      <c r="E13" s="131"/>
      <c r="F13" s="132">
        <v>56459</v>
      </c>
      <c r="G13" s="133"/>
      <c r="H13" s="119"/>
    </row>
    <row r="14" spans="1:8">
      <c r="A14" s="120"/>
      <c r="B14" s="121"/>
      <c r="C14" s="122"/>
      <c r="D14" s="123">
        <v>24606</v>
      </c>
      <c r="E14" s="124"/>
      <c r="F14" s="125">
        <v>29348</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2.54</v>
      </c>
      <c r="C19" s="134">
        <f>ROUND(VALUE(SUBSTITUTE(実質収支比率等に係る経年分析!G$48,"▲","-")),2)</f>
        <v>2.81</v>
      </c>
      <c r="D19" s="134">
        <f>ROUND(VALUE(SUBSTITUTE(実質収支比率等に係る経年分析!H$48,"▲","-")),2)</f>
        <v>3.13</v>
      </c>
      <c r="E19" s="134">
        <f>ROUND(VALUE(SUBSTITUTE(実質収支比率等に係る経年分析!I$48,"▲","-")),2)</f>
        <v>0.97</v>
      </c>
      <c r="F19" s="134">
        <f>ROUND(VALUE(SUBSTITUTE(実質収支比率等に係る経年分析!J$48,"▲","-")),2)</f>
        <v>2.4900000000000002</v>
      </c>
    </row>
    <row r="20" spans="1:11">
      <c r="A20" s="134" t="s">
        <v>42</v>
      </c>
      <c r="B20" s="134" t="e">
        <f>ROUND(VALUE(SUBSTITUTE(実質収支比率等に係る経年分析!F$47,"▲","-")),2)</f>
        <v>#VALUE!</v>
      </c>
      <c r="C20" s="134" t="e">
        <f>ROUND(VALUE(SUBSTITUTE(実質収支比率等に係る経年分析!G$47,"▲","-")),2)</f>
        <v>#VALUE!</v>
      </c>
      <c r="D20" s="134">
        <f>ROUND(VALUE(SUBSTITUTE(実質収支比率等に係る経年分析!H$47,"▲","-")),2)</f>
        <v>0.99</v>
      </c>
      <c r="E20" s="134">
        <f>ROUND(VALUE(SUBSTITUTE(実質収支比率等に係る経年分析!I$47,"▲","-")),2)</f>
        <v>1.94</v>
      </c>
      <c r="F20" s="134">
        <f>ROUND(VALUE(SUBSTITUTE(実質収支比率等に係る経年分析!J$47,"▲","-")),2)</f>
        <v>1.55</v>
      </c>
    </row>
    <row r="21" spans="1:11">
      <c r="A21" s="134" t="s">
        <v>43</v>
      </c>
      <c r="B21" s="134">
        <f>IF(ISNUMBER(VALUE(SUBSTITUTE(実質収支比率等に係る経年分析!F$49,"▲","-"))),ROUND(VALUE(SUBSTITUTE(実質収支比率等に係る経年分析!F$49,"▲","-")),2),NA())</f>
        <v>0.32</v>
      </c>
      <c r="C21" s="134">
        <f>IF(ISNUMBER(VALUE(SUBSTITUTE(実質収支比率等に係る経年分析!G$49,"▲","-"))),ROUND(VALUE(SUBSTITUTE(実質収支比率等に係る経年分析!G$49,"▲","-")),2),NA())</f>
        <v>0.32</v>
      </c>
      <c r="D21" s="134">
        <f>IF(ISNUMBER(VALUE(SUBSTITUTE(実質収支比率等に係る経年分析!H$49,"▲","-"))),ROUND(VALUE(SUBSTITUTE(実質収支比率等に係る経年分析!H$49,"▲","-")),2),NA())</f>
        <v>1.29</v>
      </c>
      <c r="E21" s="134">
        <f>IF(ISNUMBER(VALUE(SUBSTITUTE(実質収支比率等に係る経年分析!I$49,"▲","-"))),ROUND(VALUE(SUBSTITUTE(実質収支比率等に係る経年分析!I$49,"▲","-")),2),NA())</f>
        <v>1.06</v>
      </c>
      <c r="F21" s="134">
        <f>IF(ISNUMBER(VALUE(SUBSTITUTE(実質収支比率等に係る経年分析!J$49,"▲","-"))),ROUND(VALUE(SUBSTITUTE(実質収支比率等に係る経年分析!J$49,"▲","-")),2),NA())</f>
        <v>1.18</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介護サービス事業会計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後期高齢者医療会計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国民健康保険診療所会計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7.0000000000000007E-2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介護保険事業会計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0.37</v>
      </c>
    </row>
    <row r="33" spans="1:16">
      <c r="A33" s="135" t="str">
        <f>IF(連結実質赤字比率に係る赤字・黒字の構成分析!C$37="",NA(),連結実質赤字比率に係る赤字・黒字の構成分析!C$37)</f>
        <v>公共下水道事業会計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1.22</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2.54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3.13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2.4900000000000002</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6.34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5.52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5.84</v>
      </c>
    </row>
    <row r="36" spans="1:16">
      <c r="A36" s="135" t="str">
        <f>IF(連結実質赤字比率に係る赤字・黒字の構成分析!C$34="",NA(),連結実質赤字比率に係る赤字・黒字の構成分析!C$34)</f>
        <v>国民健康保険事業会計</v>
      </c>
      <c r="B36" s="135">
        <f>IF(ROUND(VALUE(SUBSTITUTE(連結実質赤字比率に係る赤字・黒字の構成分析!F$34,"▲", "-")), 2) &lt; 0, ABS(ROUND(VALUE(SUBSTITUTE(連結実質赤字比率に係る赤字・黒字の構成分析!F$34,"▲", "-")), 2)), NA())</f>
        <v>6.54</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4.59</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3.78</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3.49</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4.95</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3290</v>
      </c>
      <c r="E42" s="136"/>
      <c r="F42" s="136"/>
      <c r="G42" s="136">
        <f>'実質公債費比率（分子）の構造'!L$52</f>
        <v>3204</v>
      </c>
      <c r="H42" s="136"/>
      <c r="I42" s="136"/>
      <c r="J42" s="136">
        <f>'実質公債費比率（分子）の構造'!M$52</f>
        <v>3164</v>
      </c>
      <c r="K42" s="136"/>
      <c r="L42" s="136"/>
      <c r="M42" s="136">
        <f>'実質公債費比率（分子）の構造'!N$52</f>
        <v>3200</v>
      </c>
      <c r="N42" s="136"/>
      <c r="O42" s="136"/>
      <c r="P42" s="136">
        <f>'実質公債費比率（分子）の構造'!O$52</f>
        <v>3185</v>
      </c>
    </row>
    <row r="43" spans="1:16">
      <c r="A43" s="136" t="s">
        <v>51</v>
      </c>
      <c r="B43" s="136">
        <f>'実質公債費比率（分子）の構造'!K$51</f>
        <v>32</v>
      </c>
      <c r="C43" s="136"/>
      <c r="D43" s="136"/>
      <c r="E43" s="136">
        <f>'実質公債費比率（分子）の構造'!L$51</f>
        <v>12</v>
      </c>
      <c r="F43" s="136"/>
      <c r="G43" s="136"/>
      <c r="H43" s="136">
        <f>'実質公債費比率（分子）の構造'!M$51</f>
        <v>6</v>
      </c>
      <c r="I43" s="136"/>
      <c r="J43" s="136"/>
      <c r="K43" s="136">
        <f>'実質公債費比率（分子）の構造'!N$51</f>
        <v>5</v>
      </c>
      <c r="L43" s="136"/>
      <c r="M43" s="136"/>
      <c r="N43" s="136">
        <f>'実質公債費比率（分子）の構造'!O$51</f>
        <v>3</v>
      </c>
      <c r="O43" s="136"/>
      <c r="P43" s="136"/>
    </row>
    <row r="44" spans="1:16">
      <c r="A44" s="136" t="s">
        <v>52</v>
      </c>
      <c r="B44" s="136">
        <f>'実質公債費比率（分子）の構造'!K$50</f>
        <v>248</v>
      </c>
      <c r="C44" s="136"/>
      <c r="D44" s="136"/>
      <c r="E44" s="136">
        <f>'実質公債費比率（分子）の構造'!L$50</f>
        <v>278</v>
      </c>
      <c r="F44" s="136"/>
      <c r="G44" s="136"/>
      <c r="H44" s="136">
        <f>'実質公債費比率（分子）の構造'!M$50</f>
        <v>138</v>
      </c>
      <c r="I44" s="136"/>
      <c r="J44" s="136"/>
      <c r="K44" s="136">
        <f>'実質公債費比率（分子）の構造'!N$50</f>
        <v>134</v>
      </c>
      <c r="L44" s="136"/>
      <c r="M44" s="136"/>
      <c r="N44" s="136">
        <f>'実質公債費比率（分子）の構造'!O$50</f>
        <v>130</v>
      </c>
      <c r="O44" s="136"/>
      <c r="P44" s="136"/>
    </row>
    <row r="45" spans="1:16">
      <c r="A45" s="136" t="s">
        <v>53</v>
      </c>
      <c r="B45" s="136">
        <f>'実質公債費比率（分子）の構造'!K$49</f>
        <v>224</v>
      </c>
      <c r="C45" s="136"/>
      <c r="D45" s="136"/>
      <c r="E45" s="136">
        <f>'実質公債費比率（分子）の構造'!L$49</f>
        <v>201</v>
      </c>
      <c r="F45" s="136"/>
      <c r="G45" s="136"/>
      <c r="H45" s="136">
        <f>'実質公債費比率（分子）の構造'!M$49</f>
        <v>175</v>
      </c>
      <c r="I45" s="136"/>
      <c r="J45" s="136"/>
      <c r="K45" s="136">
        <f>'実質公債費比率（分子）の構造'!N$49</f>
        <v>158</v>
      </c>
      <c r="L45" s="136"/>
      <c r="M45" s="136"/>
      <c r="N45" s="136">
        <f>'実質公債費比率（分子）の構造'!O$49</f>
        <v>142</v>
      </c>
      <c r="O45" s="136"/>
      <c r="P45" s="136"/>
    </row>
    <row r="46" spans="1:16">
      <c r="A46" s="136" t="s">
        <v>54</v>
      </c>
      <c r="B46" s="136">
        <f>'実質公債費比率（分子）の構造'!K$48</f>
        <v>981</v>
      </c>
      <c r="C46" s="136"/>
      <c r="D46" s="136"/>
      <c r="E46" s="136">
        <f>'実質公債費比率（分子）の構造'!L$48</f>
        <v>977</v>
      </c>
      <c r="F46" s="136"/>
      <c r="G46" s="136"/>
      <c r="H46" s="136">
        <f>'実質公債費比率（分子）の構造'!M$48</f>
        <v>956</v>
      </c>
      <c r="I46" s="136"/>
      <c r="J46" s="136"/>
      <c r="K46" s="136">
        <f>'実質公債費比率（分子）の構造'!N$48</f>
        <v>926</v>
      </c>
      <c r="L46" s="136"/>
      <c r="M46" s="136"/>
      <c r="N46" s="136">
        <f>'実質公債費比率（分子）の構造'!O$48</f>
        <v>927</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3306</v>
      </c>
      <c r="C49" s="136"/>
      <c r="D49" s="136"/>
      <c r="E49" s="136">
        <f>'実質公債費比率（分子）の構造'!L$45</f>
        <v>3428</v>
      </c>
      <c r="F49" s="136"/>
      <c r="G49" s="136"/>
      <c r="H49" s="136">
        <f>'実質公債費比率（分子）の構造'!M$45</f>
        <v>3361</v>
      </c>
      <c r="I49" s="136"/>
      <c r="J49" s="136"/>
      <c r="K49" s="136">
        <f>'実質公債費比率（分子）の構造'!N$45</f>
        <v>3403</v>
      </c>
      <c r="L49" s="136"/>
      <c r="M49" s="136"/>
      <c r="N49" s="136">
        <f>'実質公債費比率（分子）の構造'!O$45</f>
        <v>3180</v>
      </c>
      <c r="O49" s="136"/>
      <c r="P49" s="136"/>
    </row>
    <row r="50" spans="1:16">
      <c r="A50" s="136" t="s">
        <v>58</v>
      </c>
      <c r="B50" s="136" t="e">
        <f>NA()</f>
        <v>#N/A</v>
      </c>
      <c r="C50" s="136">
        <f>IF(ISNUMBER('実質公債費比率（分子）の構造'!K$53),'実質公債費比率（分子）の構造'!K$53,NA())</f>
        <v>1501</v>
      </c>
      <c r="D50" s="136" t="e">
        <f>NA()</f>
        <v>#N/A</v>
      </c>
      <c r="E50" s="136" t="e">
        <f>NA()</f>
        <v>#N/A</v>
      </c>
      <c r="F50" s="136">
        <f>IF(ISNUMBER('実質公債費比率（分子）の構造'!L$53),'実質公債費比率（分子）の構造'!L$53,NA())</f>
        <v>1692</v>
      </c>
      <c r="G50" s="136" t="e">
        <f>NA()</f>
        <v>#N/A</v>
      </c>
      <c r="H50" s="136" t="e">
        <f>NA()</f>
        <v>#N/A</v>
      </c>
      <c r="I50" s="136">
        <f>IF(ISNUMBER('実質公債費比率（分子）の構造'!M$53),'実質公債費比率（分子）の構造'!M$53,NA())</f>
        <v>1472</v>
      </c>
      <c r="J50" s="136" t="e">
        <f>NA()</f>
        <v>#N/A</v>
      </c>
      <c r="K50" s="136" t="e">
        <f>NA()</f>
        <v>#N/A</v>
      </c>
      <c r="L50" s="136">
        <f>IF(ISNUMBER('実質公債費比率（分子）の構造'!N$53),'実質公債費比率（分子）の構造'!N$53,NA())</f>
        <v>1426</v>
      </c>
      <c r="M50" s="136" t="e">
        <f>NA()</f>
        <v>#N/A</v>
      </c>
      <c r="N50" s="136" t="e">
        <f>NA()</f>
        <v>#N/A</v>
      </c>
      <c r="O50" s="136">
        <f>IF(ISNUMBER('実質公債費比率（分子）の構造'!O$53),'実質公債費比率（分子）の構造'!O$53,NA())</f>
        <v>1197</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27514</v>
      </c>
      <c r="E56" s="135"/>
      <c r="F56" s="135"/>
      <c r="G56" s="135">
        <f>'将来負担比率（分子）の構造'!J$51</f>
        <v>27541</v>
      </c>
      <c r="H56" s="135"/>
      <c r="I56" s="135"/>
      <c r="J56" s="135">
        <f>'将来負担比率（分子）の構造'!K$51</f>
        <v>27515</v>
      </c>
      <c r="K56" s="135"/>
      <c r="L56" s="135"/>
      <c r="M56" s="135">
        <f>'将来負担比率（分子）の構造'!L$51</f>
        <v>28036</v>
      </c>
      <c r="N56" s="135"/>
      <c r="O56" s="135"/>
      <c r="P56" s="135">
        <f>'将来負担比率（分子）の構造'!M$51</f>
        <v>28976</v>
      </c>
    </row>
    <row r="57" spans="1:16">
      <c r="A57" s="135" t="s">
        <v>34</v>
      </c>
      <c r="B57" s="135"/>
      <c r="C57" s="135"/>
      <c r="D57" s="135">
        <f>'将来負担比率（分子）の構造'!I$50</f>
        <v>7038</v>
      </c>
      <c r="E57" s="135"/>
      <c r="F57" s="135"/>
      <c r="G57" s="135">
        <f>'将来負担比率（分子）の構造'!J$50</f>
        <v>6440</v>
      </c>
      <c r="H57" s="135"/>
      <c r="I57" s="135"/>
      <c r="J57" s="135">
        <f>'将来負担比率（分子）の構造'!K$50</f>
        <v>6325</v>
      </c>
      <c r="K57" s="135"/>
      <c r="L57" s="135"/>
      <c r="M57" s="135">
        <f>'将来負担比率（分子）の構造'!L$50</f>
        <v>5942</v>
      </c>
      <c r="N57" s="135"/>
      <c r="O57" s="135"/>
      <c r="P57" s="135">
        <f>'将来負担比率（分子）の構造'!M$50</f>
        <v>5597</v>
      </c>
    </row>
    <row r="58" spans="1:16">
      <c r="A58" s="135" t="s">
        <v>33</v>
      </c>
      <c r="B58" s="135"/>
      <c r="C58" s="135"/>
      <c r="D58" s="135">
        <f>'将来負担比率（分子）の構造'!I$49</f>
        <v>668</v>
      </c>
      <c r="E58" s="135"/>
      <c r="F58" s="135"/>
      <c r="G58" s="135">
        <f>'将来負担比率（分子）の構造'!J$49</f>
        <v>855</v>
      </c>
      <c r="H58" s="135"/>
      <c r="I58" s="135"/>
      <c r="J58" s="135">
        <f>'将来負担比率（分子）の構造'!K$49</f>
        <v>1100</v>
      </c>
      <c r="K58" s="135"/>
      <c r="L58" s="135"/>
      <c r="M58" s="135">
        <f>'将来負担比率（分子）の構造'!L$49</f>
        <v>1229</v>
      </c>
      <c r="N58" s="135"/>
      <c r="O58" s="135"/>
      <c r="P58" s="135">
        <f>'将来負担比率（分子）の構造'!M$49</f>
        <v>1203</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5332</v>
      </c>
      <c r="C61" s="135"/>
      <c r="D61" s="135"/>
      <c r="E61" s="135">
        <f>'将来負担比率（分子）の構造'!J$46</f>
        <v>5301</v>
      </c>
      <c r="F61" s="135"/>
      <c r="G61" s="135"/>
      <c r="H61" s="135">
        <f>'将来負担比率（分子）の構造'!K$46</f>
        <v>5196</v>
      </c>
      <c r="I61" s="135"/>
      <c r="J61" s="135"/>
      <c r="K61" s="135">
        <f>'将来負担比率（分子）の構造'!L$46</f>
        <v>3885</v>
      </c>
      <c r="L61" s="135"/>
      <c r="M61" s="135"/>
      <c r="N61" s="135">
        <f>'将来負担比率（分子）の構造'!M$46</f>
        <v>2550</v>
      </c>
      <c r="O61" s="135"/>
      <c r="P61" s="135"/>
    </row>
    <row r="62" spans="1:16">
      <c r="A62" s="135" t="s">
        <v>28</v>
      </c>
      <c r="B62" s="135">
        <f>'将来負担比率（分子）の構造'!I$45</f>
        <v>3860</v>
      </c>
      <c r="C62" s="135"/>
      <c r="D62" s="135"/>
      <c r="E62" s="135">
        <f>'将来負担比率（分子）の構造'!J$45</f>
        <v>3243</v>
      </c>
      <c r="F62" s="135"/>
      <c r="G62" s="135"/>
      <c r="H62" s="135">
        <f>'将来負担比率（分子）の構造'!K$45</f>
        <v>3264</v>
      </c>
      <c r="I62" s="135"/>
      <c r="J62" s="135"/>
      <c r="K62" s="135">
        <f>'将来負担比率（分子）の構造'!L$45</f>
        <v>3211</v>
      </c>
      <c r="L62" s="135"/>
      <c r="M62" s="135"/>
      <c r="N62" s="135">
        <f>'将来負担比率（分子）の構造'!M$45</f>
        <v>2825</v>
      </c>
      <c r="O62" s="135"/>
      <c r="P62" s="135"/>
    </row>
    <row r="63" spans="1:16">
      <c r="A63" s="135" t="s">
        <v>27</v>
      </c>
      <c r="B63" s="135">
        <f>'将来負担比率（分子）の構造'!I$44</f>
        <v>1924</v>
      </c>
      <c r="C63" s="135"/>
      <c r="D63" s="135"/>
      <c r="E63" s="135">
        <f>'将来負担比率（分子）の構造'!J$44</f>
        <v>1807</v>
      </c>
      <c r="F63" s="135"/>
      <c r="G63" s="135"/>
      <c r="H63" s="135">
        <f>'将来負担比率（分子）の構造'!K$44</f>
        <v>1734</v>
      </c>
      <c r="I63" s="135"/>
      <c r="J63" s="135"/>
      <c r="K63" s="135">
        <f>'将来負担比率（分子）の構造'!L$44</f>
        <v>1518</v>
      </c>
      <c r="L63" s="135"/>
      <c r="M63" s="135"/>
      <c r="N63" s="135">
        <f>'将来負担比率（分子）の構造'!M$44</f>
        <v>1224</v>
      </c>
      <c r="O63" s="135"/>
      <c r="P63" s="135"/>
    </row>
    <row r="64" spans="1:16">
      <c r="A64" s="135" t="s">
        <v>26</v>
      </c>
      <c r="B64" s="135">
        <f>'将来負担比率（分子）の構造'!I$43</f>
        <v>12346</v>
      </c>
      <c r="C64" s="135"/>
      <c r="D64" s="135"/>
      <c r="E64" s="135">
        <f>'将来負担比率（分子）の構造'!J$43</f>
        <v>12492</v>
      </c>
      <c r="F64" s="135"/>
      <c r="G64" s="135"/>
      <c r="H64" s="135">
        <f>'将来負担比率（分子）の構造'!K$43</f>
        <v>11058</v>
      </c>
      <c r="I64" s="135"/>
      <c r="J64" s="135"/>
      <c r="K64" s="135">
        <f>'将来負担比率（分子）の構造'!L$43</f>
        <v>10532</v>
      </c>
      <c r="L64" s="135"/>
      <c r="M64" s="135"/>
      <c r="N64" s="135">
        <f>'将来負担比率（分子）の構造'!M$43</f>
        <v>10020</v>
      </c>
      <c r="O64" s="135"/>
      <c r="P64" s="135"/>
    </row>
    <row r="65" spans="1:16">
      <c r="A65" s="135" t="s">
        <v>25</v>
      </c>
      <c r="B65" s="135">
        <f>'将来負担比率（分子）の構造'!I$42</f>
        <v>1185</v>
      </c>
      <c r="C65" s="135"/>
      <c r="D65" s="135"/>
      <c r="E65" s="135">
        <f>'将来負担比率（分子）の構造'!J$42</f>
        <v>915</v>
      </c>
      <c r="F65" s="135"/>
      <c r="G65" s="135"/>
      <c r="H65" s="135">
        <f>'将来負担比率（分子）の構造'!K$42</f>
        <v>784</v>
      </c>
      <c r="I65" s="135"/>
      <c r="J65" s="135"/>
      <c r="K65" s="135">
        <f>'将来負担比率（分子）の構造'!L$42</f>
        <v>656</v>
      </c>
      <c r="L65" s="135"/>
      <c r="M65" s="135"/>
      <c r="N65" s="135">
        <f>'将来負担比率（分子）の構造'!M$42</f>
        <v>532</v>
      </c>
      <c r="O65" s="135"/>
      <c r="P65" s="135"/>
    </row>
    <row r="66" spans="1:16">
      <c r="A66" s="135" t="s">
        <v>24</v>
      </c>
      <c r="B66" s="135">
        <f>'将来負担比率（分子）の構造'!I$41</f>
        <v>32617</v>
      </c>
      <c r="C66" s="135"/>
      <c r="D66" s="135"/>
      <c r="E66" s="135">
        <f>'将来負担比率（分子）の構造'!J$41</f>
        <v>32197</v>
      </c>
      <c r="F66" s="135"/>
      <c r="G66" s="135"/>
      <c r="H66" s="135">
        <f>'将来負担比率（分子）の構造'!K$41</f>
        <v>32387</v>
      </c>
      <c r="I66" s="135"/>
      <c r="J66" s="135"/>
      <c r="K66" s="135">
        <f>'将来負担比率（分子）の構造'!L$41</f>
        <v>32683</v>
      </c>
      <c r="L66" s="135"/>
      <c r="M66" s="135"/>
      <c r="N66" s="135">
        <f>'将来負担比率（分子）の構造'!M$41</f>
        <v>33781</v>
      </c>
      <c r="O66" s="135"/>
      <c r="P66" s="135"/>
    </row>
    <row r="67" spans="1:16">
      <c r="A67" s="135" t="s">
        <v>62</v>
      </c>
      <c r="B67" s="135" t="e">
        <f>NA()</f>
        <v>#N/A</v>
      </c>
      <c r="C67" s="135">
        <f>IF(ISNUMBER('将来負担比率（分子）の構造'!I$52), IF('将来負担比率（分子）の構造'!I$52 &lt; 0, 0, '将来負担比率（分子）の構造'!I$52), NA())</f>
        <v>22044</v>
      </c>
      <c r="D67" s="135" t="e">
        <f>NA()</f>
        <v>#N/A</v>
      </c>
      <c r="E67" s="135" t="e">
        <f>NA()</f>
        <v>#N/A</v>
      </c>
      <c r="F67" s="135">
        <f>IF(ISNUMBER('将来負担比率（分子）の構造'!J$52), IF('将来負担比率（分子）の構造'!J$52 &lt; 0, 0, '将来負担比率（分子）の構造'!J$52), NA())</f>
        <v>21119</v>
      </c>
      <c r="G67" s="135" t="e">
        <f>NA()</f>
        <v>#N/A</v>
      </c>
      <c r="H67" s="135" t="e">
        <f>NA()</f>
        <v>#N/A</v>
      </c>
      <c r="I67" s="135">
        <f>IF(ISNUMBER('将来負担比率（分子）の構造'!K$52), IF('将来負担比率（分子）の構造'!K$52 &lt; 0, 0, '将来負担比率（分子）の構造'!K$52), NA())</f>
        <v>19483</v>
      </c>
      <c r="J67" s="135" t="e">
        <f>NA()</f>
        <v>#N/A</v>
      </c>
      <c r="K67" s="135" t="e">
        <f>NA()</f>
        <v>#N/A</v>
      </c>
      <c r="L67" s="135">
        <f>IF(ISNUMBER('将来負担比率（分子）の構造'!L$52), IF('将来負担比率（分子）の構造'!L$52 &lt; 0, 0, '将来負担比率（分子）の構造'!L$52), NA())</f>
        <v>17278</v>
      </c>
      <c r="M67" s="135" t="e">
        <f>NA()</f>
        <v>#N/A</v>
      </c>
      <c r="N67" s="135" t="e">
        <f>NA()</f>
        <v>#N/A</v>
      </c>
      <c r="O67" s="135">
        <f>IF(ISNUMBER('将来負担比率（分子）の構造'!M$52), IF('将来負担比率（分子）の構造'!M$52 &lt; 0, 0, '将来負担比率（分子）の構造'!M$52), NA())</f>
        <v>15156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7553827</v>
      </c>
      <c r="S5" s="581"/>
      <c r="T5" s="581"/>
      <c r="U5" s="581"/>
      <c r="V5" s="581"/>
      <c r="W5" s="581"/>
      <c r="X5" s="581"/>
      <c r="Y5" s="582"/>
      <c r="Z5" s="583">
        <v>24.2</v>
      </c>
      <c r="AA5" s="583"/>
      <c r="AB5" s="583"/>
      <c r="AC5" s="583"/>
      <c r="AD5" s="584">
        <v>6966048</v>
      </c>
      <c r="AE5" s="584"/>
      <c r="AF5" s="584"/>
      <c r="AG5" s="584"/>
      <c r="AH5" s="584"/>
      <c r="AI5" s="584"/>
      <c r="AJ5" s="584"/>
      <c r="AK5" s="584"/>
      <c r="AL5" s="585">
        <v>45.1</v>
      </c>
      <c r="AM5" s="586"/>
      <c r="AN5" s="586"/>
      <c r="AO5" s="587"/>
      <c r="AP5" s="577" t="s">
        <v>207</v>
      </c>
      <c r="AQ5" s="578"/>
      <c r="AR5" s="578"/>
      <c r="AS5" s="578"/>
      <c r="AT5" s="578"/>
      <c r="AU5" s="578"/>
      <c r="AV5" s="578"/>
      <c r="AW5" s="578"/>
      <c r="AX5" s="578"/>
      <c r="AY5" s="578"/>
      <c r="AZ5" s="578"/>
      <c r="BA5" s="578"/>
      <c r="BB5" s="578"/>
      <c r="BC5" s="578"/>
      <c r="BD5" s="578"/>
      <c r="BE5" s="578"/>
      <c r="BF5" s="579"/>
      <c r="BG5" s="591">
        <v>6962606</v>
      </c>
      <c r="BH5" s="592"/>
      <c r="BI5" s="592"/>
      <c r="BJ5" s="592"/>
      <c r="BK5" s="592"/>
      <c r="BL5" s="592"/>
      <c r="BM5" s="592"/>
      <c r="BN5" s="593"/>
      <c r="BO5" s="594">
        <v>92.2</v>
      </c>
      <c r="BP5" s="594"/>
      <c r="BQ5" s="594"/>
      <c r="BR5" s="594"/>
      <c r="BS5" s="595">
        <v>107427</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298754</v>
      </c>
      <c r="S6" s="592"/>
      <c r="T6" s="592"/>
      <c r="U6" s="592"/>
      <c r="V6" s="592"/>
      <c r="W6" s="592"/>
      <c r="X6" s="592"/>
      <c r="Y6" s="593"/>
      <c r="Z6" s="594">
        <v>1</v>
      </c>
      <c r="AA6" s="594"/>
      <c r="AB6" s="594"/>
      <c r="AC6" s="594"/>
      <c r="AD6" s="595">
        <v>298754</v>
      </c>
      <c r="AE6" s="595"/>
      <c r="AF6" s="595"/>
      <c r="AG6" s="595"/>
      <c r="AH6" s="595"/>
      <c r="AI6" s="595"/>
      <c r="AJ6" s="595"/>
      <c r="AK6" s="595"/>
      <c r="AL6" s="596">
        <v>1.9</v>
      </c>
      <c r="AM6" s="597"/>
      <c r="AN6" s="597"/>
      <c r="AO6" s="598"/>
      <c r="AP6" s="588" t="s">
        <v>212</v>
      </c>
      <c r="AQ6" s="589"/>
      <c r="AR6" s="589"/>
      <c r="AS6" s="589"/>
      <c r="AT6" s="589"/>
      <c r="AU6" s="589"/>
      <c r="AV6" s="589"/>
      <c r="AW6" s="589"/>
      <c r="AX6" s="589"/>
      <c r="AY6" s="589"/>
      <c r="AZ6" s="589"/>
      <c r="BA6" s="589"/>
      <c r="BB6" s="589"/>
      <c r="BC6" s="589"/>
      <c r="BD6" s="589"/>
      <c r="BE6" s="589"/>
      <c r="BF6" s="590"/>
      <c r="BG6" s="591">
        <v>6962606</v>
      </c>
      <c r="BH6" s="592"/>
      <c r="BI6" s="592"/>
      <c r="BJ6" s="592"/>
      <c r="BK6" s="592"/>
      <c r="BL6" s="592"/>
      <c r="BM6" s="592"/>
      <c r="BN6" s="593"/>
      <c r="BO6" s="594">
        <v>92.2</v>
      </c>
      <c r="BP6" s="594"/>
      <c r="BQ6" s="594"/>
      <c r="BR6" s="594"/>
      <c r="BS6" s="595">
        <v>107427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219966</v>
      </c>
      <c r="CS6" s="592"/>
      <c r="CT6" s="592"/>
      <c r="CU6" s="592"/>
      <c r="CV6" s="592"/>
      <c r="CW6" s="592"/>
      <c r="CX6" s="592"/>
      <c r="CY6" s="593"/>
      <c r="CZ6" s="594">
        <v>0.7</v>
      </c>
      <c r="DA6" s="594"/>
      <c r="DB6" s="594"/>
      <c r="DC6" s="594"/>
      <c r="DD6" s="600" t="s">
        <v>214</v>
      </c>
      <c r="DE6" s="592"/>
      <c r="DF6" s="592"/>
      <c r="DG6" s="592"/>
      <c r="DH6" s="592"/>
      <c r="DI6" s="592"/>
      <c r="DJ6" s="592"/>
      <c r="DK6" s="592"/>
      <c r="DL6" s="592"/>
      <c r="DM6" s="592"/>
      <c r="DN6" s="592"/>
      <c r="DO6" s="592"/>
      <c r="DP6" s="593"/>
      <c r="DQ6" s="600">
        <v>219966</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13790</v>
      </c>
      <c r="S7" s="592"/>
      <c r="T7" s="592"/>
      <c r="U7" s="592"/>
      <c r="V7" s="592"/>
      <c r="W7" s="592"/>
      <c r="X7" s="592"/>
      <c r="Y7" s="593"/>
      <c r="Z7" s="594">
        <v>0</v>
      </c>
      <c r="AA7" s="594"/>
      <c r="AB7" s="594"/>
      <c r="AC7" s="594"/>
      <c r="AD7" s="595">
        <v>13790</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2652587</v>
      </c>
      <c r="BH7" s="592"/>
      <c r="BI7" s="592"/>
      <c r="BJ7" s="592"/>
      <c r="BK7" s="592"/>
      <c r="BL7" s="592"/>
      <c r="BM7" s="592"/>
      <c r="BN7" s="593"/>
      <c r="BO7" s="594">
        <v>35.1</v>
      </c>
      <c r="BP7" s="594"/>
      <c r="BQ7" s="594"/>
      <c r="BR7" s="594"/>
      <c r="BS7" s="595">
        <v>107427</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2875765</v>
      </c>
      <c r="CS7" s="592"/>
      <c r="CT7" s="592"/>
      <c r="CU7" s="592"/>
      <c r="CV7" s="592"/>
      <c r="CW7" s="592"/>
      <c r="CX7" s="592"/>
      <c r="CY7" s="593"/>
      <c r="CZ7" s="594">
        <v>9.4</v>
      </c>
      <c r="DA7" s="594"/>
      <c r="DB7" s="594"/>
      <c r="DC7" s="594"/>
      <c r="DD7" s="600">
        <v>45780</v>
      </c>
      <c r="DE7" s="592"/>
      <c r="DF7" s="592"/>
      <c r="DG7" s="592"/>
      <c r="DH7" s="592"/>
      <c r="DI7" s="592"/>
      <c r="DJ7" s="592"/>
      <c r="DK7" s="592"/>
      <c r="DL7" s="592"/>
      <c r="DM7" s="592"/>
      <c r="DN7" s="592"/>
      <c r="DO7" s="592"/>
      <c r="DP7" s="593"/>
      <c r="DQ7" s="600">
        <v>2637598</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11960</v>
      </c>
      <c r="S8" s="592"/>
      <c r="T8" s="592"/>
      <c r="U8" s="592"/>
      <c r="V8" s="592"/>
      <c r="W8" s="592"/>
      <c r="X8" s="592"/>
      <c r="Y8" s="593"/>
      <c r="Z8" s="594">
        <v>0</v>
      </c>
      <c r="AA8" s="594"/>
      <c r="AB8" s="594"/>
      <c r="AC8" s="594"/>
      <c r="AD8" s="595">
        <v>11960</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78484</v>
      </c>
      <c r="BH8" s="592"/>
      <c r="BI8" s="592"/>
      <c r="BJ8" s="592"/>
      <c r="BK8" s="592"/>
      <c r="BL8" s="592"/>
      <c r="BM8" s="592"/>
      <c r="BN8" s="593"/>
      <c r="BO8" s="594">
        <v>1</v>
      </c>
      <c r="BP8" s="594"/>
      <c r="BQ8" s="594"/>
      <c r="BR8" s="594"/>
      <c r="BS8" s="600" t="s">
        <v>111</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8453712</v>
      </c>
      <c r="CS8" s="592"/>
      <c r="CT8" s="592"/>
      <c r="CU8" s="592"/>
      <c r="CV8" s="592"/>
      <c r="CW8" s="592"/>
      <c r="CX8" s="592"/>
      <c r="CY8" s="593"/>
      <c r="CZ8" s="594">
        <v>27.6</v>
      </c>
      <c r="DA8" s="594"/>
      <c r="DB8" s="594"/>
      <c r="DC8" s="594"/>
      <c r="DD8" s="600">
        <v>304683</v>
      </c>
      <c r="DE8" s="592"/>
      <c r="DF8" s="592"/>
      <c r="DG8" s="592"/>
      <c r="DH8" s="592"/>
      <c r="DI8" s="592"/>
      <c r="DJ8" s="592"/>
      <c r="DK8" s="592"/>
      <c r="DL8" s="592"/>
      <c r="DM8" s="592"/>
      <c r="DN8" s="592"/>
      <c r="DO8" s="592"/>
      <c r="DP8" s="593"/>
      <c r="DQ8" s="600">
        <v>4194852</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16283</v>
      </c>
      <c r="S9" s="592"/>
      <c r="T9" s="592"/>
      <c r="U9" s="592"/>
      <c r="V9" s="592"/>
      <c r="W9" s="592"/>
      <c r="X9" s="592"/>
      <c r="Y9" s="593"/>
      <c r="Z9" s="594">
        <v>0.1</v>
      </c>
      <c r="AA9" s="594"/>
      <c r="AB9" s="594"/>
      <c r="AC9" s="594"/>
      <c r="AD9" s="595">
        <v>16283</v>
      </c>
      <c r="AE9" s="595"/>
      <c r="AF9" s="595"/>
      <c r="AG9" s="595"/>
      <c r="AH9" s="595"/>
      <c r="AI9" s="595"/>
      <c r="AJ9" s="595"/>
      <c r="AK9" s="595"/>
      <c r="AL9" s="596">
        <v>0.1</v>
      </c>
      <c r="AM9" s="597"/>
      <c r="AN9" s="597"/>
      <c r="AO9" s="598"/>
      <c r="AP9" s="588" t="s">
        <v>222</v>
      </c>
      <c r="AQ9" s="589"/>
      <c r="AR9" s="589"/>
      <c r="AS9" s="589"/>
      <c r="AT9" s="589"/>
      <c r="AU9" s="589"/>
      <c r="AV9" s="589"/>
      <c r="AW9" s="589"/>
      <c r="AX9" s="589"/>
      <c r="AY9" s="589"/>
      <c r="AZ9" s="589"/>
      <c r="BA9" s="589"/>
      <c r="BB9" s="589"/>
      <c r="BC9" s="589"/>
      <c r="BD9" s="589"/>
      <c r="BE9" s="589"/>
      <c r="BF9" s="590"/>
      <c r="BG9" s="591">
        <v>1931344</v>
      </c>
      <c r="BH9" s="592"/>
      <c r="BI9" s="592"/>
      <c r="BJ9" s="592"/>
      <c r="BK9" s="592"/>
      <c r="BL9" s="592"/>
      <c r="BM9" s="592"/>
      <c r="BN9" s="593"/>
      <c r="BO9" s="594">
        <v>25.6</v>
      </c>
      <c r="BP9" s="594"/>
      <c r="BQ9" s="594"/>
      <c r="BR9" s="594"/>
      <c r="BS9" s="600" t="s">
        <v>111</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2096613</v>
      </c>
      <c r="CS9" s="592"/>
      <c r="CT9" s="592"/>
      <c r="CU9" s="592"/>
      <c r="CV9" s="592"/>
      <c r="CW9" s="592"/>
      <c r="CX9" s="592"/>
      <c r="CY9" s="593"/>
      <c r="CZ9" s="594">
        <v>6.8</v>
      </c>
      <c r="DA9" s="594"/>
      <c r="DB9" s="594"/>
      <c r="DC9" s="594"/>
      <c r="DD9" s="600">
        <v>5248</v>
      </c>
      <c r="DE9" s="592"/>
      <c r="DF9" s="592"/>
      <c r="DG9" s="592"/>
      <c r="DH9" s="592"/>
      <c r="DI9" s="592"/>
      <c r="DJ9" s="592"/>
      <c r="DK9" s="592"/>
      <c r="DL9" s="592"/>
      <c r="DM9" s="592"/>
      <c r="DN9" s="592"/>
      <c r="DO9" s="592"/>
      <c r="DP9" s="593"/>
      <c r="DQ9" s="600">
        <v>1668083</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610548</v>
      </c>
      <c r="S10" s="592"/>
      <c r="T10" s="592"/>
      <c r="U10" s="592"/>
      <c r="V10" s="592"/>
      <c r="W10" s="592"/>
      <c r="X10" s="592"/>
      <c r="Y10" s="593"/>
      <c r="Z10" s="594">
        <v>2</v>
      </c>
      <c r="AA10" s="594"/>
      <c r="AB10" s="594"/>
      <c r="AC10" s="594"/>
      <c r="AD10" s="595">
        <v>610548</v>
      </c>
      <c r="AE10" s="595"/>
      <c r="AF10" s="595"/>
      <c r="AG10" s="595"/>
      <c r="AH10" s="595"/>
      <c r="AI10" s="595"/>
      <c r="AJ10" s="595"/>
      <c r="AK10" s="595"/>
      <c r="AL10" s="596">
        <v>3.9</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240014</v>
      </c>
      <c r="BH10" s="592"/>
      <c r="BI10" s="592"/>
      <c r="BJ10" s="592"/>
      <c r="BK10" s="592"/>
      <c r="BL10" s="592"/>
      <c r="BM10" s="592"/>
      <c r="BN10" s="593"/>
      <c r="BO10" s="594">
        <v>3.2</v>
      </c>
      <c r="BP10" s="594"/>
      <c r="BQ10" s="594"/>
      <c r="BR10" s="594"/>
      <c r="BS10" s="600">
        <v>41521</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91083</v>
      </c>
      <c r="CS10" s="592"/>
      <c r="CT10" s="592"/>
      <c r="CU10" s="592"/>
      <c r="CV10" s="592"/>
      <c r="CW10" s="592"/>
      <c r="CX10" s="592"/>
      <c r="CY10" s="593"/>
      <c r="CZ10" s="594">
        <v>0.3</v>
      </c>
      <c r="DA10" s="594"/>
      <c r="DB10" s="594"/>
      <c r="DC10" s="594"/>
      <c r="DD10" s="600" t="s">
        <v>111</v>
      </c>
      <c r="DE10" s="592"/>
      <c r="DF10" s="592"/>
      <c r="DG10" s="592"/>
      <c r="DH10" s="592"/>
      <c r="DI10" s="592"/>
      <c r="DJ10" s="592"/>
      <c r="DK10" s="592"/>
      <c r="DL10" s="592"/>
      <c r="DM10" s="592"/>
      <c r="DN10" s="592"/>
      <c r="DO10" s="592"/>
      <c r="DP10" s="593"/>
      <c r="DQ10" s="600">
        <v>45124</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56717</v>
      </c>
      <c r="S11" s="592"/>
      <c r="T11" s="592"/>
      <c r="U11" s="592"/>
      <c r="V11" s="592"/>
      <c r="W11" s="592"/>
      <c r="X11" s="592"/>
      <c r="Y11" s="593"/>
      <c r="Z11" s="594">
        <v>0.2</v>
      </c>
      <c r="AA11" s="594"/>
      <c r="AB11" s="594"/>
      <c r="AC11" s="594"/>
      <c r="AD11" s="595">
        <v>56717</v>
      </c>
      <c r="AE11" s="595"/>
      <c r="AF11" s="595"/>
      <c r="AG11" s="595"/>
      <c r="AH11" s="595"/>
      <c r="AI11" s="595"/>
      <c r="AJ11" s="595"/>
      <c r="AK11" s="595"/>
      <c r="AL11" s="596">
        <v>0.4</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402745</v>
      </c>
      <c r="BH11" s="592"/>
      <c r="BI11" s="592"/>
      <c r="BJ11" s="592"/>
      <c r="BK11" s="592"/>
      <c r="BL11" s="592"/>
      <c r="BM11" s="592"/>
      <c r="BN11" s="593"/>
      <c r="BO11" s="594">
        <v>5.3</v>
      </c>
      <c r="BP11" s="594"/>
      <c r="BQ11" s="594"/>
      <c r="BR11" s="594"/>
      <c r="BS11" s="600">
        <v>65906</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533052</v>
      </c>
      <c r="CS11" s="592"/>
      <c r="CT11" s="592"/>
      <c r="CU11" s="592"/>
      <c r="CV11" s="592"/>
      <c r="CW11" s="592"/>
      <c r="CX11" s="592"/>
      <c r="CY11" s="593"/>
      <c r="CZ11" s="594">
        <v>1.7</v>
      </c>
      <c r="DA11" s="594"/>
      <c r="DB11" s="594"/>
      <c r="DC11" s="594"/>
      <c r="DD11" s="600">
        <v>181924</v>
      </c>
      <c r="DE11" s="592"/>
      <c r="DF11" s="592"/>
      <c r="DG11" s="592"/>
      <c r="DH11" s="592"/>
      <c r="DI11" s="592"/>
      <c r="DJ11" s="592"/>
      <c r="DK11" s="592"/>
      <c r="DL11" s="592"/>
      <c r="DM11" s="592"/>
      <c r="DN11" s="592"/>
      <c r="DO11" s="592"/>
      <c r="DP11" s="593"/>
      <c r="DQ11" s="600">
        <v>371862</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3575706</v>
      </c>
      <c r="BH12" s="592"/>
      <c r="BI12" s="592"/>
      <c r="BJ12" s="592"/>
      <c r="BK12" s="592"/>
      <c r="BL12" s="592"/>
      <c r="BM12" s="592"/>
      <c r="BN12" s="593"/>
      <c r="BO12" s="594">
        <v>47.3</v>
      </c>
      <c r="BP12" s="594"/>
      <c r="BQ12" s="594"/>
      <c r="BR12" s="594"/>
      <c r="BS12" s="600" t="s">
        <v>111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245793</v>
      </c>
      <c r="CS12" s="592"/>
      <c r="CT12" s="592"/>
      <c r="CU12" s="592"/>
      <c r="CV12" s="592"/>
      <c r="CW12" s="592"/>
      <c r="CX12" s="592"/>
      <c r="CY12" s="593"/>
      <c r="CZ12" s="594">
        <v>0.8</v>
      </c>
      <c r="DA12" s="594"/>
      <c r="DB12" s="594"/>
      <c r="DC12" s="594"/>
      <c r="DD12" s="600">
        <v>29</v>
      </c>
      <c r="DE12" s="592"/>
      <c r="DF12" s="592"/>
      <c r="DG12" s="592"/>
      <c r="DH12" s="592"/>
      <c r="DI12" s="592"/>
      <c r="DJ12" s="592"/>
      <c r="DK12" s="592"/>
      <c r="DL12" s="592"/>
      <c r="DM12" s="592"/>
      <c r="DN12" s="592"/>
      <c r="DO12" s="592"/>
      <c r="DP12" s="593"/>
      <c r="DQ12" s="600">
        <v>240378</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74165</v>
      </c>
      <c r="S13" s="592"/>
      <c r="T13" s="592"/>
      <c r="U13" s="592"/>
      <c r="V13" s="592"/>
      <c r="W13" s="592"/>
      <c r="X13" s="592"/>
      <c r="Y13" s="593"/>
      <c r="Z13" s="594">
        <v>0.2</v>
      </c>
      <c r="AA13" s="594"/>
      <c r="AB13" s="594"/>
      <c r="AC13" s="594"/>
      <c r="AD13" s="595">
        <v>74165</v>
      </c>
      <c r="AE13" s="595"/>
      <c r="AF13" s="595"/>
      <c r="AG13" s="595"/>
      <c r="AH13" s="595"/>
      <c r="AI13" s="595"/>
      <c r="AJ13" s="595"/>
      <c r="AK13" s="595"/>
      <c r="AL13" s="596">
        <v>0.5</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3539436</v>
      </c>
      <c r="BH13" s="592"/>
      <c r="BI13" s="592"/>
      <c r="BJ13" s="592"/>
      <c r="BK13" s="592"/>
      <c r="BL13" s="592"/>
      <c r="BM13" s="592"/>
      <c r="BN13" s="593"/>
      <c r="BO13" s="594">
        <v>46.9</v>
      </c>
      <c r="BP13" s="594"/>
      <c r="BQ13" s="594"/>
      <c r="BR13" s="594"/>
      <c r="BS13" s="600" t="s">
        <v>111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7269171</v>
      </c>
      <c r="CS13" s="592"/>
      <c r="CT13" s="592"/>
      <c r="CU13" s="592"/>
      <c r="CV13" s="592"/>
      <c r="CW13" s="592"/>
      <c r="CX13" s="592"/>
      <c r="CY13" s="593"/>
      <c r="CZ13" s="594">
        <v>23.7</v>
      </c>
      <c r="DA13" s="594"/>
      <c r="DB13" s="594"/>
      <c r="DC13" s="594"/>
      <c r="DD13" s="600">
        <v>514852</v>
      </c>
      <c r="DE13" s="592"/>
      <c r="DF13" s="592"/>
      <c r="DG13" s="592"/>
      <c r="DH13" s="592"/>
      <c r="DI13" s="592"/>
      <c r="DJ13" s="592"/>
      <c r="DK13" s="592"/>
      <c r="DL13" s="592"/>
      <c r="DM13" s="592"/>
      <c r="DN13" s="592"/>
      <c r="DO13" s="592"/>
      <c r="DP13" s="593"/>
      <c r="DQ13" s="600">
        <v>2659286</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91728</v>
      </c>
      <c r="BH14" s="592"/>
      <c r="BI14" s="592"/>
      <c r="BJ14" s="592"/>
      <c r="BK14" s="592"/>
      <c r="BL14" s="592"/>
      <c r="BM14" s="592"/>
      <c r="BN14" s="593"/>
      <c r="BO14" s="594">
        <v>1.2</v>
      </c>
      <c r="BP14" s="594"/>
      <c r="BQ14" s="594"/>
      <c r="BR14" s="594"/>
      <c r="BS14" s="600" t="s">
        <v>111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3293487</v>
      </c>
      <c r="CS14" s="592"/>
      <c r="CT14" s="592"/>
      <c r="CU14" s="592"/>
      <c r="CV14" s="592"/>
      <c r="CW14" s="592"/>
      <c r="CX14" s="592"/>
      <c r="CY14" s="593"/>
      <c r="CZ14" s="594">
        <v>10.7</v>
      </c>
      <c r="DA14" s="594"/>
      <c r="DB14" s="594"/>
      <c r="DC14" s="594"/>
      <c r="DD14" s="600">
        <v>1374744</v>
      </c>
      <c r="DE14" s="592"/>
      <c r="DF14" s="592"/>
      <c r="DG14" s="592"/>
      <c r="DH14" s="592"/>
      <c r="DI14" s="592"/>
      <c r="DJ14" s="592"/>
      <c r="DK14" s="592"/>
      <c r="DL14" s="592"/>
      <c r="DM14" s="592"/>
      <c r="DN14" s="592"/>
      <c r="DO14" s="592"/>
      <c r="DP14" s="593"/>
      <c r="DQ14" s="600">
        <v>1148648</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45354</v>
      </c>
      <c r="S15" s="592"/>
      <c r="T15" s="592"/>
      <c r="U15" s="592"/>
      <c r="V15" s="592"/>
      <c r="W15" s="592"/>
      <c r="X15" s="592"/>
      <c r="Y15" s="593"/>
      <c r="Z15" s="594">
        <v>0.1</v>
      </c>
      <c r="AA15" s="594"/>
      <c r="AB15" s="594"/>
      <c r="AC15" s="594"/>
      <c r="AD15" s="595">
        <v>45354</v>
      </c>
      <c r="AE15" s="595"/>
      <c r="AF15" s="595"/>
      <c r="AG15" s="595"/>
      <c r="AH15" s="595"/>
      <c r="AI15" s="595"/>
      <c r="AJ15" s="595"/>
      <c r="AK15" s="595"/>
      <c r="AL15" s="596">
        <v>0.3</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642585</v>
      </c>
      <c r="BH15" s="592"/>
      <c r="BI15" s="592"/>
      <c r="BJ15" s="592"/>
      <c r="BK15" s="592"/>
      <c r="BL15" s="592"/>
      <c r="BM15" s="592"/>
      <c r="BN15" s="593"/>
      <c r="BO15" s="594">
        <v>8.5</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2353379</v>
      </c>
      <c r="CS15" s="592"/>
      <c r="CT15" s="592"/>
      <c r="CU15" s="592"/>
      <c r="CV15" s="592"/>
      <c r="CW15" s="592"/>
      <c r="CX15" s="592"/>
      <c r="CY15" s="593"/>
      <c r="CZ15" s="594">
        <v>7.7</v>
      </c>
      <c r="DA15" s="594"/>
      <c r="DB15" s="594"/>
      <c r="DC15" s="594"/>
      <c r="DD15" s="600">
        <v>258122</v>
      </c>
      <c r="DE15" s="592"/>
      <c r="DF15" s="592"/>
      <c r="DG15" s="592"/>
      <c r="DH15" s="592"/>
      <c r="DI15" s="592"/>
      <c r="DJ15" s="592"/>
      <c r="DK15" s="592"/>
      <c r="DL15" s="592"/>
      <c r="DM15" s="592"/>
      <c r="DN15" s="592"/>
      <c r="DO15" s="592"/>
      <c r="DP15" s="593"/>
      <c r="DQ15" s="600">
        <v>1788131</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8077399</v>
      </c>
      <c r="S16" s="592"/>
      <c r="T16" s="592"/>
      <c r="U16" s="592"/>
      <c r="V16" s="592"/>
      <c r="W16" s="592"/>
      <c r="X16" s="592"/>
      <c r="Y16" s="593"/>
      <c r="Z16" s="594">
        <v>25.9</v>
      </c>
      <c r="AA16" s="594"/>
      <c r="AB16" s="594"/>
      <c r="AC16" s="594"/>
      <c r="AD16" s="595">
        <v>7313773</v>
      </c>
      <c r="AE16" s="595"/>
      <c r="AF16" s="595"/>
      <c r="AG16" s="595"/>
      <c r="AH16" s="595"/>
      <c r="AI16" s="595"/>
      <c r="AJ16" s="595"/>
      <c r="AK16" s="595"/>
      <c r="AL16" s="596">
        <v>47.3</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44235</v>
      </c>
      <c r="CS16" s="592"/>
      <c r="CT16" s="592"/>
      <c r="CU16" s="592"/>
      <c r="CV16" s="592"/>
      <c r="CW16" s="592"/>
      <c r="CX16" s="592"/>
      <c r="CY16" s="593"/>
      <c r="CZ16" s="594">
        <v>0.1</v>
      </c>
      <c r="DA16" s="594"/>
      <c r="DB16" s="594"/>
      <c r="DC16" s="594"/>
      <c r="DD16" s="600" t="s">
        <v>111</v>
      </c>
      <c r="DE16" s="592"/>
      <c r="DF16" s="592"/>
      <c r="DG16" s="592"/>
      <c r="DH16" s="592"/>
      <c r="DI16" s="592"/>
      <c r="DJ16" s="592"/>
      <c r="DK16" s="592"/>
      <c r="DL16" s="592"/>
      <c r="DM16" s="592"/>
      <c r="DN16" s="592"/>
      <c r="DO16" s="592"/>
      <c r="DP16" s="593"/>
      <c r="DQ16" s="600">
        <v>22841</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7313773</v>
      </c>
      <c r="S17" s="592"/>
      <c r="T17" s="592"/>
      <c r="U17" s="592"/>
      <c r="V17" s="592"/>
      <c r="W17" s="592"/>
      <c r="X17" s="592"/>
      <c r="Y17" s="593"/>
      <c r="Z17" s="594">
        <v>23.5</v>
      </c>
      <c r="AA17" s="594"/>
      <c r="AB17" s="594"/>
      <c r="AC17" s="594"/>
      <c r="AD17" s="595">
        <v>7313773</v>
      </c>
      <c r="AE17" s="595"/>
      <c r="AF17" s="595"/>
      <c r="AG17" s="595"/>
      <c r="AH17" s="595"/>
      <c r="AI17" s="595"/>
      <c r="AJ17" s="595"/>
      <c r="AK17" s="595"/>
      <c r="AL17" s="596">
        <v>47.3</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3182847</v>
      </c>
      <c r="CS17" s="592"/>
      <c r="CT17" s="592"/>
      <c r="CU17" s="592"/>
      <c r="CV17" s="592"/>
      <c r="CW17" s="592"/>
      <c r="CX17" s="592"/>
      <c r="CY17" s="593"/>
      <c r="CZ17" s="594">
        <v>10.4</v>
      </c>
      <c r="DA17" s="594"/>
      <c r="DB17" s="594"/>
      <c r="DC17" s="594"/>
      <c r="DD17" s="600" t="s">
        <v>111</v>
      </c>
      <c r="DE17" s="592"/>
      <c r="DF17" s="592"/>
      <c r="DG17" s="592"/>
      <c r="DH17" s="592"/>
      <c r="DI17" s="592"/>
      <c r="DJ17" s="592"/>
      <c r="DK17" s="592"/>
      <c r="DL17" s="592"/>
      <c r="DM17" s="592"/>
      <c r="DN17" s="592"/>
      <c r="DO17" s="592"/>
      <c r="DP17" s="593"/>
      <c r="DQ17" s="600">
        <v>3090541</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763520</v>
      </c>
      <c r="S18" s="592"/>
      <c r="T18" s="592"/>
      <c r="U18" s="592"/>
      <c r="V18" s="592"/>
      <c r="W18" s="592"/>
      <c r="X18" s="592"/>
      <c r="Y18" s="593"/>
      <c r="Z18" s="594">
        <v>2.5</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106</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591221</v>
      </c>
      <c r="BH19" s="592"/>
      <c r="BI19" s="592"/>
      <c r="BJ19" s="592"/>
      <c r="BK19" s="592"/>
      <c r="BL19" s="592"/>
      <c r="BM19" s="592"/>
      <c r="BN19" s="593"/>
      <c r="BO19" s="594">
        <v>7.8</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16758797</v>
      </c>
      <c r="S20" s="592"/>
      <c r="T20" s="592"/>
      <c r="U20" s="592"/>
      <c r="V20" s="592"/>
      <c r="W20" s="592"/>
      <c r="X20" s="592"/>
      <c r="Y20" s="593"/>
      <c r="Z20" s="594">
        <v>53.8</v>
      </c>
      <c r="AA20" s="594"/>
      <c r="AB20" s="594"/>
      <c r="AC20" s="594"/>
      <c r="AD20" s="595">
        <v>15407392</v>
      </c>
      <c r="AE20" s="595"/>
      <c r="AF20" s="595"/>
      <c r="AG20" s="595"/>
      <c r="AH20" s="595"/>
      <c r="AI20" s="595"/>
      <c r="AJ20" s="595"/>
      <c r="AK20" s="595"/>
      <c r="AL20" s="596">
        <v>99.7</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591221</v>
      </c>
      <c r="BH20" s="592"/>
      <c r="BI20" s="592"/>
      <c r="BJ20" s="592"/>
      <c r="BK20" s="592"/>
      <c r="BL20" s="592"/>
      <c r="BM20" s="592"/>
      <c r="BN20" s="593"/>
      <c r="BO20" s="594">
        <v>7.8</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30659103</v>
      </c>
      <c r="CS20" s="592"/>
      <c r="CT20" s="592"/>
      <c r="CU20" s="592"/>
      <c r="CV20" s="592"/>
      <c r="CW20" s="592"/>
      <c r="CX20" s="592"/>
      <c r="CY20" s="593"/>
      <c r="CZ20" s="594">
        <v>100</v>
      </c>
      <c r="DA20" s="594"/>
      <c r="DB20" s="594"/>
      <c r="DC20" s="594"/>
      <c r="DD20" s="600">
        <v>2685382</v>
      </c>
      <c r="DE20" s="592"/>
      <c r="DF20" s="592"/>
      <c r="DG20" s="592"/>
      <c r="DH20" s="592"/>
      <c r="DI20" s="592"/>
      <c r="DJ20" s="592"/>
      <c r="DK20" s="592"/>
      <c r="DL20" s="592"/>
      <c r="DM20" s="592"/>
      <c r="DN20" s="592"/>
      <c r="DO20" s="592"/>
      <c r="DP20" s="593"/>
      <c r="DQ20" s="600">
        <v>18087310</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10908</v>
      </c>
      <c r="S21" s="592"/>
      <c r="T21" s="592"/>
      <c r="U21" s="592"/>
      <c r="V21" s="592"/>
      <c r="W21" s="592"/>
      <c r="X21" s="592"/>
      <c r="Y21" s="593"/>
      <c r="Z21" s="594">
        <v>0</v>
      </c>
      <c r="AA21" s="594"/>
      <c r="AB21" s="594"/>
      <c r="AC21" s="594"/>
      <c r="AD21" s="595">
        <v>10908</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3442</v>
      </c>
      <c r="BH21" s="592"/>
      <c r="BI21" s="592"/>
      <c r="BJ21" s="592"/>
      <c r="BK21" s="592"/>
      <c r="BL21" s="592"/>
      <c r="BM21" s="592"/>
      <c r="BN21" s="593"/>
      <c r="BO21" s="594">
        <v>0</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209182</v>
      </c>
      <c r="S22" s="592"/>
      <c r="T22" s="592"/>
      <c r="U22" s="592"/>
      <c r="V22" s="592"/>
      <c r="W22" s="592"/>
      <c r="X22" s="592"/>
      <c r="Y22" s="593"/>
      <c r="Z22" s="594">
        <v>0.7</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141986</v>
      </c>
      <c r="S23" s="592"/>
      <c r="T23" s="592"/>
      <c r="U23" s="592"/>
      <c r="V23" s="592"/>
      <c r="W23" s="592"/>
      <c r="X23" s="592"/>
      <c r="Y23" s="593"/>
      <c r="Z23" s="594">
        <v>0.5</v>
      </c>
      <c r="AA23" s="594"/>
      <c r="AB23" s="594"/>
      <c r="AC23" s="594"/>
      <c r="AD23" s="595">
        <v>34193</v>
      </c>
      <c r="AE23" s="595"/>
      <c r="AF23" s="595"/>
      <c r="AG23" s="595"/>
      <c r="AH23" s="595"/>
      <c r="AI23" s="595"/>
      <c r="AJ23" s="595"/>
      <c r="AK23" s="595"/>
      <c r="AL23" s="596">
        <v>0.2</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587779</v>
      </c>
      <c r="BH23" s="592"/>
      <c r="BI23" s="592"/>
      <c r="BJ23" s="592"/>
      <c r="BK23" s="592"/>
      <c r="BL23" s="592"/>
      <c r="BM23" s="592"/>
      <c r="BN23" s="593"/>
      <c r="BO23" s="594">
        <v>7.8</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283458</v>
      </c>
      <c r="S24" s="592"/>
      <c r="T24" s="592"/>
      <c r="U24" s="592"/>
      <c r="V24" s="592"/>
      <c r="W24" s="592"/>
      <c r="X24" s="592"/>
      <c r="Y24" s="593"/>
      <c r="Z24" s="594">
        <v>0.9</v>
      </c>
      <c r="AA24" s="594"/>
      <c r="AB24" s="594"/>
      <c r="AC24" s="594"/>
      <c r="AD24" s="595" t="s">
        <v>111</v>
      </c>
      <c r="AE24" s="595"/>
      <c r="AF24" s="595"/>
      <c r="AG24" s="595"/>
      <c r="AH24" s="595"/>
      <c r="AI24" s="595"/>
      <c r="AJ24" s="595"/>
      <c r="AK24" s="595"/>
      <c r="AL24" s="596" t="s">
        <v>111</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12158356</v>
      </c>
      <c r="CS24" s="581"/>
      <c r="CT24" s="581"/>
      <c r="CU24" s="581"/>
      <c r="CV24" s="581"/>
      <c r="CW24" s="581"/>
      <c r="CX24" s="581"/>
      <c r="CY24" s="582"/>
      <c r="CZ24" s="618">
        <v>39.700000000000003</v>
      </c>
      <c r="DA24" s="619"/>
      <c r="DB24" s="619"/>
      <c r="DC24" s="620"/>
      <c r="DD24" s="617">
        <v>8318583</v>
      </c>
      <c r="DE24" s="581"/>
      <c r="DF24" s="581"/>
      <c r="DG24" s="581"/>
      <c r="DH24" s="581"/>
      <c r="DI24" s="581"/>
      <c r="DJ24" s="581"/>
      <c r="DK24" s="582"/>
      <c r="DL24" s="617">
        <v>8227266</v>
      </c>
      <c r="DM24" s="581"/>
      <c r="DN24" s="581"/>
      <c r="DO24" s="581"/>
      <c r="DP24" s="581"/>
      <c r="DQ24" s="581"/>
      <c r="DR24" s="581"/>
      <c r="DS24" s="581"/>
      <c r="DT24" s="581"/>
      <c r="DU24" s="581"/>
      <c r="DV24" s="582"/>
      <c r="DW24" s="585">
        <v>49.1</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3075921</v>
      </c>
      <c r="S25" s="592"/>
      <c r="T25" s="592"/>
      <c r="U25" s="592"/>
      <c r="V25" s="592"/>
      <c r="W25" s="592"/>
      <c r="X25" s="592"/>
      <c r="Y25" s="593"/>
      <c r="Z25" s="594">
        <v>9.9</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4031641</v>
      </c>
      <c r="CS25" s="623"/>
      <c r="CT25" s="623"/>
      <c r="CU25" s="623"/>
      <c r="CV25" s="623"/>
      <c r="CW25" s="623"/>
      <c r="CX25" s="623"/>
      <c r="CY25" s="624"/>
      <c r="CZ25" s="625">
        <v>13.1</v>
      </c>
      <c r="DA25" s="626"/>
      <c r="DB25" s="626"/>
      <c r="DC25" s="627"/>
      <c r="DD25" s="600">
        <v>3770310</v>
      </c>
      <c r="DE25" s="623"/>
      <c r="DF25" s="623"/>
      <c r="DG25" s="623"/>
      <c r="DH25" s="623"/>
      <c r="DI25" s="623"/>
      <c r="DJ25" s="623"/>
      <c r="DK25" s="624"/>
      <c r="DL25" s="600">
        <v>3678993</v>
      </c>
      <c r="DM25" s="623"/>
      <c r="DN25" s="623"/>
      <c r="DO25" s="623"/>
      <c r="DP25" s="623"/>
      <c r="DQ25" s="623"/>
      <c r="DR25" s="623"/>
      <c r="DS25" s="623"/>
      <c r="DT25" s="623"/>
      <c r="DU25" s="623"/>
      <c r="DV25" s="624"/>
      <c r="DW25" s="596">
        <v>21.9</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v>3657</v>
      </c>
      <c r="S26" s="592"/>
      <c r="T26" s="592"/>
      <c r="U26" s="592"/>
      <c r="V26" s="592"/>
      <c r="W26" s="592"/>
      <c r="X26" s="592"/>
      <c r="Y26" s="593"/>
      <c r="Z26" s="594">
        <v>0</v>
      </c>
      <c r="AA26" s="594"/>
      <c r="AB26" s="594"/>
      <c r="AC26" s="594"/>
      <c r="AD26" s="595">
        <v>3657</v>
      </c>
      <c r="AE26" s="595"/>
      <c r="AF26" s="595"/>
      <c r="AG26" s="595"/>
      <c r="AH26" s="595"/>
      <c r="AI26" s="595"/>
      <c r="AJ26" s="595"/>
      <c r="AK26" s="595"/>
      <c r="AL26" s="596">
        <v>0</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2423684</v>
      </c>
      <c r="CS26" s="592"/>
      <c r="CT26" s="592"/>
      <c r="CU26" s="592"/>
      <c r="CV26" s="592"/>
      <c r="CW26" s="592"/>
      <c r="CX26" s="592"/>
      <c r="CY26" s="593"/>
      <c r="CZ26" s="625">
        <v>7.9</v>
      </c>
      <c r="DA26" s="626"/>
      <c r="DB26" s="626"/>
      <c r="DC26" s="627"/>
      <c r="DD26" s="600">
        <v>2423684</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1451557</v>
      </c>
      <c r="S27" s="592"/>
      <c r="T27" s="592"/>
      <c r="U27" s="592"/>
      <c r="V27" s="592"/>
      <c r="W27" s="592"/>
      <c r="X27" s="592"/>
      <c r="Y27" s="593"/>
      <c r="Z27" s="594">
        <v>4.7</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7553827</v>
      </c>
      <c r="BH27" s="592"/>
      <c r="BI27" s="592"/>
      <c r="BJ27" s="592"/>
      <c r="BK27" s="592"/>
      <c r="BL27" s="592"/>
      <c r="BM27" s="592"/>
      <c r="BN27" s="593"/>
      <c r="BO27" s="594">
        <v>100</v>
      </c>
      <c r="BP27" s="594"/>
      <c r="BQ27" s="594"/>
      <c r="BR27" s="594"/>
      <c r="BS27" s="600">
        <v>107427</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4943920</v>
      </c>
      <c r="CS27" s="623"/>
      <c r="CT27" s="623"/>
      <c r="CU27" s="623"/>
      <c r="CV27" s="623"/>
      <c r="CW27" s="623"/>
      <c r="CX27" s="623"/>
      <c r="CY27" s="624"/>
      <c r="CZ27" s="625">
        <v>16.100000000000001</v>
      </c>
      <c r="DA27" s="626"/>
      <c r="DB27" s="626"/>
      <c r="DC27" s="627"/>
      <c r="DD27" s="600">
        <v>1457784</v>
      </c>
      <c r="DE27" s="623"/>
      <c r="DF27" s="623"/>
      <c r="DG27" s="623"/>
      <c r="DH27" s="623"/>
      <c r="DI27" s="623"/>
      <c r="DJ27" s="623"/>
      <c r="DK27" s="624"/>
      <c r="DL27" s="600">
        <v>1457784</v>
      </c>
      <c r="DM27" s="623"/>
      <c r="DN27" s="623"/>
      <c r="DO27" s="623"/>
      <c r="DP27" s="623"/>
      <c r="DQ27" s="623"/>
      <c r="DR27" s="623"/>
      <c r="DS27" s="623"/>
      <c r="DT27" s="623"/>
      <c r="DU27" s="623"/>
      <c r="DV27" s="624"/>
      <c r="DW27" s="596">
        <v>8.6999999999999993</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46566</v>
      </c>
      <c r="S28" s="592"/>
      <c r="T28" s="592"/>
      <c r="U28" s="592"/>
      <c r="V28" s="592"/>
      <c r="W28" s="592"/>
      <c r="X28" s="592"/>
      <c r="Y28" s="593"/>
      <c r="Z28" s="594">
        <v>0.1</v>
      </c>
      <c r="AA28" s="594"/>
      <c r="AB28" s="594"/>
      <c r="AC28" s="594"/>
      <c r="AD28" s="595">
        <v>3133</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3182795</v>
      </c>
      <c r="CS28" s="592"/>
      <c r="CT28" s="592"/>
      <c r="CU28" s="592"/>
      <c r="CV28" s="592"/>
      <c r="CW28" s="592"/>
      <c r="CX28" s="592"/>
      <c r="CY28" s="593"/>
      <c r="CZ28" s="625">
        <v>10.4</v>
      </c>
      <c r="DA28" s="626"/>
      <c r="DB28" s="626"/>
      <c r="DC28" s="627"/>
      <c r="DD28" s="600">
        <v>3090489</v>
      </c>
      <c r="DE28" s="592"/>
      <c r="DF28" s="592"/>
      <c r="DG28" s="592"/>
      <c r="DH28" s="592"/>
      <c r="DI28" s="592"/>
      <c r="DJ28" s="592"/>
      <c r="DK28" s="593"/>
      <c r="DL28" s="600">
        <v>3090489</v>
      </c>
      <c r="DM28" s="592"/>
      <c r="DN28" s="592"/>
      <c r="DO28" s="592"/>
      <c r="DP28" s="592"/>
      <c r="DQ28" s="592"/>
      <c r="DR28" s="592"/>
      <c r="DS28" s="592"/>
      <c r="DT28" s="592"/>
      <c r="DU28" s="592"/>
      <c r="DV28" s="593"/>
      <c r="DW28" s="596">
        <v>18.399999999999999</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2906</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3179584</v>
      </c>
      <c r="CS29" s="623"/>
      <c r="CT29" s="623"/>
      <c r="CU29" s="623"/>
      <c r="CV29" s="623"/>
      <c r="CW29" s="623"/>
      <c r="CX29" s="623"/>
      <c r="CY29" s="624"/>
      <c r="CZ29" s="625">
        <v>10.4</v>
      </c>
      <c r="DA29" s="626"/>
      <c r="DB29" s="626"/>
      <c r="DC29" s="627"/>
      <c r="DD29" s="600">
        <v>3087278</v>
      </c>
      <c r="DE29" s="623"/>
      <c r="DF29" s="623"/>
      <c r="DG29" s="623"/>
      <c r="DH29" s="623"/>
      <c r="DI29" s="623"/>
      <c r="DJ29" s="623"/>
      <c r="DK29" s="624"/>
      <c r="DL29" s="600">
        <v>3087278</v>
      </c>
      <c r="DM29" s="623"/>
      <c r="DN29" s="623"/>
      <c r="DO29" s="623"/>
      <c r="DP29" s="623"/>
      <c r="DQ29" s="623"/>
      <c r="DR29" s="623"/>
      <c r="DS29" s="623"/>
      <c r="DT29" s="623"/>
      <c r="DU29" s="623"/>
      <c r="DV29" s="624"/>
      <c r="DW29" s="596">
        <v>18.399999999999999</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171754</v>
      </c>
      <c r="S30" s="592"/>
      <c r="T30" s="592"/>
      <c r="U30" s="592"/>
      <c r="V30" s="592"/>
      <c r="W30" s="592"/>
      <c r="X30" s="592"/>
      <c r="Y30" s="593"/>
      <c r="Z30" s="594">
        <v>0.6</v>
      </c>
      <c r="AA30" s="594"/>
      <c r="AB30" s="594"/>
      <c r="AC30" s="594"/>
      <c r="AD30" s="595" t="s">
        <v>111</v>
      </c>
      <c r="AE30" s="595"/>
      <c r="AF30" s="595"/>
      <c r="AG30" s="595"/>
      <c r="AH30" s="595"/>
      <c r="AI30" s="595"/>
      <c r="AJ30" s="595"/>
      <c r="AK30" s="595"/>
      <c r="AL30" s="596" t="s">
        <v>111</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98.4</v>
      </c>
      <c r="BH30" s="650"/>
      <c r="BI30" s="650"/>
      <c r="BJ30" s="650"/>
      <c r="BK30" s="650"/>
      <c r="BL30" s="650"/>
      <c r="BM30" s="586">
        <v>90.9</v>
      </c>
      <c r="BN30" s="650"/>
      <c r="BO30" s="650"/>
      <c r="BP30" s="650"/>
      <c r="BQ30" s="651"/>
      <c r="BR30" s="649">
        <v>98.3</v>
      </c>
      <c r="BS30" s="650"/>
      <c r="BT30" s="650"/>
      <c r="BU30" s="650"/>
      <c r="BV30" s="650"/>
      <c r="BW30" s="650"/>
      <c r="BX30" s="586">
        <v>90.7</v>
      </c>
      <c r="BY30" s="650"/>
      <c r="BZ30" s="650"/>
      <c r="CA30" s="650"/>
      <c r="CB30" s="651"/>
      <c r="CD30" s="654"/>
      <c r="CE30" s="655"/>
      <c r="CF30" s="605" t="s">
        <v>291</v>
      </c>
      <c r="CG30" s="606"/>
      <c r="CH30" s="606"/>
      <c r="CI30" s="606"/>
      <c r="CJ30" s="606"/>
      <c r="CK30" s="606"/>
      <c r="CL30" s="606"/>
      <c r="CM30" s="606"/>
      <c r="CN30" s="606"/>
      <c r="CO30" s="606"/>
      <c r="CP30" s="606"/>
      <c r="CQ30" s="607"/>
      <c r="CR30" s="591">
        <v>2816631</v>
      </c>
      <c r="CS30" s="592"/>
      <c r="CT30" s="592"/>
      <c r="CU30" s="592"/>
      <c r="CV30" s="592"/>
      <c r="CW30" s="592"/>
      <c r="CX30" s="592"/>
      <c r="CY30" s="593"/>
      <c r="CZ30" s="625">
        <v>9.1999999999999993</v>
      </c>
      <c r="DA30" s="626"/>
      <c r="DB30" s="626"/>
      <c r="DC30" s="627"/>
      <c r="DD30" s="600">
        <v>2724325</v>
      </c>
      <c r="DE30" s="592"/>
      <c r="DF30" s="592"/>
      <c r="DG30" s="592"/>
      <c r="DH30" s="592"/>
      <c r="DI30" s="592"/>
      <c r="DJ30" s="592"/>
      <c r="DK30" s="593"/>
      <c r="DL30" s="600">
        <v>2724325</v>
      </c>
      <c r="DM30" s="592"/>
      <c r="DN30" s="592"/>
      <c r="DO30" s="592"/>
      <c r="DP30" s="592"/>
      <c r="DQ30" s="592"/>
      <c r="DR30" s="592"/>
      <c r="DS30" s="592"/>
      <c r="DT30" s="592"/>
      <c r="DU30" s="592"/>
      <c r="DV30" s="593"/>
      <c r="DW30" s="596">
        <v>16.3</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239420</v>
      </c>
      <c r="S31" s="592"/>
      <c r="T31" s="592"/>
      <c r="U31" s="592"/>
      <c r="V31" s="592"/>
      <c r="W31" s="592"/>
      <c r="X31" s="592"/>
      <c r="Y31" s="593"/>
      <c r="Z31" s="594">
        <v>0.8</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98.2</v>
      </c>
      <c r="BH31" s="623"/>
      <c r="BI31" s="623"/>
      <c r="BJ31" s="623"/>
      <c r="BK31" s="623"/>
      <c r="BL31" s="623"/>
      <c r="BM31" s="597">
        <v>90.7</v>
      </c>
      <c r="BN31" s="647"/>
      <c r="BO31" s="647"/>
      <c r="BP31" s="647"/>
      <c r="BQ31" s="648"/>
      <c r="BR31" s="646">
        <v>98.1</v>
      </c>
      <c r="BS31" s="623"/>
      <c r="BT31" s="623"/>
      <c r="BU31" s="623"/>
      <c r="BV31" s="623"/>
      <c r="BW31" s="623"/>
      <c r="BX31" s="597">
        <v>90.2</v>
      </c>
      <c r="BY31" s="647"/>
      <c r="BZ31" s="647"/>
      <c r="CA31" s="647"/>
      <c r="CB31" s="648"/>
      <c r="CD31" s="654"/>
      <c r="CE31" s="655"/>
      <c r="CF31" s="605" t="s">
        <v>295</v>
      </c>
      <c r="CG31" s="606"/>
      <c r="CH31" s="606"/>
      <c r="CI31" s="606"/>
      <c r="CJ31" s="606"/>
      <c r="CK31" s="606"/>
      <c r="CL31" s="606"/>
      <c r="CM31" s="606"/>
      <c r="CN31" s="606"/>
      <c r="CO31" s="606"/>
      <c r="CP31" s="606"/>
      <c r="CQ31" s="607"/>
      <c r="CR31" s="591">
        <v>362953</v>
      </c>
      <c r="CS31" s="623"/>
      <c r="CT31" s="623"/>
      <c r="CU31" s="623"/>
      <c r="CV31" s="623"/>
      <c r="CW31" s="623"/>
      <c r="CX31" s="623"/>
      <c r="CY31" s="624"/>
      <c r="CZ31" s="625">
        <v>1.2</v>
      </c>
      <c r="DA31" s="626"/>
      <c r="DB31" s="626"/>
      <c r="DC31" s="627"/>
      <c r="DD31" s="600">
        <v>362953</v>
      </c>
      <c r="DE31" s="623"/>
      <c r="DF31" s="623"/>
      <c r="DG31" s="623"/>
      <c r="DH31" s="623"/>
      <c r="DI31" s="623"/>
      <c r="DJ31" s="623"/>
      <c r="DK31" s="624"/>
      <c r="DL31" s="600">
        <v>362953</v>
      </c>
      <c r="DM31" s="623"/>
      <c r="DN31" s="623"/>
      <c r="DO31" s="623"/>
      <c r="DP31" s="623"/>
      <c r="DQ31" s="623"/>
      <c r="DR31" s="623"/>
      <c r="DS31" s="623"/>
      <c r="DT31" s="623"/>
      <c r="DU31" s="623"/>
      <c r="DV31" s="624"/>
      <c r="DW31" s="596">
        <v>2.2000000000000002</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4852597</v>
      </c>
      <c r="S32" s="592"/>
      <c r="T32" s="592"/>
      <c r="U32" s="592"/>
      <c r="V32" s="592"/>
      <c r="W32" s="592"/>
      <c r="X32" s="592"/>
      <c r="Y32" s="593"/>
      <c r="Z32" s="594">
        <v>15.6</v>
      </c>
      <c r="AA32" s="594"/>
      <c r="AB32" s="594"/>
      <c r="AC32" s="594"/>
      <c r="AD32" s="595">
        <v>2069</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98.4</v>
      </c>
      <c r="BH32" s="659"/>
      <c r="BI32" s="659"/>
      <c r="BJ32" s="659"/>
      <c r="BK32" s="659"/>
      <c r="BL32" s="659"/>
      <c r="BM32" s="660">
        <v>89.7</v>
      </c>
      <c r="BN32" s="659"/>
      <c r="BO32" s="659"/>
      <c r="BP32" s="659"/>
      <c r="BQ32" s="661"/>
      <c r="BR32" s="658">
        <v>98.2</v>
      </c>
      <c r="BS32" s="659"/>
      <c r="BT32" s="659"/>
      <c r="BU32" s="659"/>
      <c r="BV32" s="659"/>
      <c r="BW32" s="659"/>
      <c r="BX32" s="660">
        <v>89.8</v>
      </c>
      <c r="BY32" s="659"/>
      <c r="BZ32" s="659"/>
      <c r="CA32" s="659"/>
      <c r="CB32" s="661"/>
      <c r="CD32" s="656"/>
      <c r="CE32" s="657"/>
      <c r="CF32" s="605" t="s">
        <v>298</v>
      </c>
      <c r="CG32" s="606"/>
      <c r="CH32" s="606"/>
      <c r="CI32" s="606"/>
      <c r="CJ32" s="606"/>
      <c r="CK32" s="606"/>
      <c r="CL32" s="606"/>
      <c r="CM32" s="606"/>
      <c r="CN32" s="606"/>
      <c r="CO32" s="606"/>
      <c r="CP32" s="606"/>
      <c r="CQ32" s="607"/>
      <c r="CR32" s="591">
        <v>3211</v>
      </c>
      <c r="CS32" s="592"/>
      <c r="CT32" s="592"/>
      <c r="CU32" s="592"/>
      <c r="CV32" s="592"/>
      <c r="CW32" s="592"/>
      <c r="CX32" s="592"/>
      <c r="CY32" s="593"/>
      <c r="CZ32" s="625">
        <v>0</v>
      </c>
      <c r="DA32" s="626"/>
      <c r="DB32" s="626"/>
      <c r="DC32" s="627"/>
      <c r="DD32" s="600">
        <v>3211</v>
      </c>
      <c r="DE32" s="592"/>
      <c r="DF32" s="592"/>
      <c r="DG32" s="592"/>
      <c r="DH32" s="592"/>
      <c r="DI32" s="592"/>
      <c r="DJ32" s="592"/>
      <c r="DK32" s="593"/>
      <c r="DL32" s="600">
        <v>3211</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3915000</v>
      </c>
      <c r="S33" s="592"/>
      <c r="T33" s="592"/>
      <c r="U33" s="592"/>
      <c r="V33" s="592"/>
      <c r="W33" s="592"/>
      <c r="X33" s="592"/>
      <c r="Y33" s="593"/>
      <c r="Z33" s="594">
        <v>12.6</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15771130</v>
      </c>
      <c r="CS33" s="623"/>
      <c r="CT33" s="623"/>
      <c r="CU33" s="623"/>
      <c r="CV33" s="623"/>
      <c r="CW33" s="623"/>
      <c r="CX33" s="623"/>
      <c r="CY33" s="624"/>
      <c r="CZ33" s="625">
        <v>51.4</v>
      </c>
      <c r="DA33" s="626"/>
      <c r="DB33" s="626"/>
      <c r="DC33" s="627"/>
      <c r="DD33" s="600">
        <v>9262347</v>
      </c>
      <c r="DE33" s="623"/>
      <c r="DF33" s="623"/>
      <c r="DG33" s="623"/>
      <c r="DH33" s="623"/>
      <c r="DI33" s="623"/>
      <c r="DJ33" s="623"/>
      <c r="DK33" s="624"/>
      <c r="DL33" s="600">
        <v>6861339</v>
      </c>
      <c r="DM33" s="623"/>
      <c r="DN33" s="623"/>
      <c r="DO33" s="623"/>
      <c r="DP33" s="623"/>
      <c r="DQ33" s="623"/>
      <c r="DR33" s="623"/>
      <c r="DS33" s="623"/>
      <c r="DT33" s="623"/>
      <c r="DU33" s="623"/>
      <c r="DV33" s="624"/>
      <c r="DW33" s="596">
        <v>40.9</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3607161</v>
      </c>
      <c r="CS34" s="592"/>
      <c r="CT34" s="592"/>
      <c r="CU34" s="592"/>
      <c r="CV34" s="592"/>
      <c r="CW34" s="592"/>
      <c r="CX34" s="592"/>
      <c r="CY34" s="593"/>
      <c r="CZ34" s="625">
        <v>11.8</v>
      </c>
      <c r="DA34" s="626"/>
      <c r="DB34" s="626"/>
      <c r="DC34" s="627"/>
      <c r="DD34" s="600">
        <v>2681213</v>
      </c>
      <c r="DE34" s="592"/>
      <c r="DF34" s="592"/>
      <c r="DG34" s="592"/>
      <c r="DH34" s="592"/>
      <c r="DI34" s="592"/>
      <c r="DJ34" s="592"/>
      <c r="DK34" s="593"/>
      <c r="DL34" s="600">
        <v>2493229</v>
      </c>
      <c r="DM34" s="592"/>
      <c r="DN34" s="592"/>
      <c r="DO34" s="592"/>
      <c r="DP34" s="592"/>
      <c r="DQ34" s="592"/>
      <c r="DR34" s="592"/>
      <c r="DS34" s="592"/>
      <c r="DT34" s="592"/>
      <c r="DU34" s="592"/>
      <c r="DV34" s="593"/>
      <c r="DW34" s="596">
        <v>14.9</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1300000</v>
      </c>
      <c r="S35" s="592"/>
      <c r="T35" s="592"/>
      <c r="U35" s="592"/>
      <c r="V35" s="592"/>
      <c r="W35" s="592"/>
      <c r="X35" s="592"/>
      <c r="Y35" s="593"/>
      <c r="Z35" s="594">
        <v>4.2</v>
      </c>
      <c r="AA35" s="594"/>
      <c r="AB35" s="594"/>
      <c r="AC35" s="594"/>
      <c r="AD35" s="595" t="s">
        <v>111</v>
      </c>
      <c r="AE35" s="595"/>
      <c r="AF35" s="595"/>
      <c r="AG35" s="595"/>
      <c r="AH35" s="595"/>
      <c r="AI35" s="595"/>
      <c r="AJ35" s="595"/>
      <c r="AK35" s="595"/>
      <c r="AL35" s="596" t="s">
        <v>111</v>
      </c>
      <c r="AM35" s="597"/>
      <c r="AN35" s="597"/>
      <c r="AO35" s="598"/>
      <c r="AP35" s="186"/>
      <c r="AQ35" s="602" t="s">
        <v>306</v>
      </c>
      <c r="AR35" s="603"/>
      <c r="AS35" s="603"/>
      <c r="AT35" s="603"/>
      <c r="AU35" s="603"/>
      <c r="AV35" s="603"/>
      <c r="AW35" s="603"/>
      <c r="AX35" s="603"/>
      <c r="AY35" s="604"/>
      <c r="AZ35" s="580">
        <v>3373289</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-829542</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1251773</v>
      </c>
      <c r="CS35" s="623"/>
      <c r="CT35" s="623"/>
      <c r="CU35" s="623"/>
      <c r="CV35" s="623"/>
      <c r="CW35" s="623"/>
      <c r="CX35" s="623"/>
      <c r="CY35" s="624"/>
      <c r="CZ35" s="625">
        <v>4.0999999999999996</v>
      </c>
      <c r="DA35" s="626"/>
      <c r="DB35" s="626"/>
      <c r="DC35" s="627"/>
      <c r="DD35" s="600">
        <v>1143449</v>
      </c>
      <c r="DE35" s="623"/>
      <c r="DF35" s="623"/>
      <c r="DG35" s="623"/>
      <c r="DH35" s="623"/>
      <c r="DI35" s="623"/>
      <c r="DJ35" s="623"/>
      <c r="DK35" s="624"/>
      <c r="DL35" s="600">
        <v>1121479</v>
      </c>
      <c r="DM35" s="623"/>
      <c r="DN35" s="623"/>
      <c r="DO35" s="623"/>
      <c r="DP35" s="623"/>
      <c r="DQ35" s="623"/>
      <c r="DR35" s="623"/>
      <c r="DS35" s="623"/>
      <c r="DT35" s="623"/>
      <c r="DU35" s="623"/>
      <c r="DV35" s="624"/>
      <c r="DW35" s="596">
        <v>6.7</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31163709</v>
      </c>
      <c r="S36" s="664"/>
      <c r="T36" s="664"/>
      <c r="U36" s="664"/>
      <c r="V36" s="664"/>
      <c r="W36" s="664"/>
      <c r="X36" s="664"/>
      <c r="Y36" s="665"/>
      <c r="Z36" s="666">
        <v>100</v>
      </c>
      <c r="AA36" s="666"/>
      <c r="AB36" s="666"/>
      <c r="AC36" s="666"/>
      <c r="AD36" s="667">
        <v>15461352</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824607</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-1069227</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4157859</v>
      </c>
      <c r="CS36" s="592"/>
      <c r="CT36" s="592"/>
      <c r="CU36" s="592"/>
      <c r="CV36" s="592"/>
      <c r="CW36" s="592"/>
      <c r="CX36" s="592"/>
      <c r="CY36" s="593"/>
      <c r="CZ36" s="625">
        <v>13.6</v>
      </c>
      <c r="DA36" s="626"/>
      <c r="DB36" s="626"/>
      <c r="DC36" s="627"/>
      <c r="DD36" s="600">
        <v>3024820</v>
      </c>
      <c r="DE36" s="592"/>
      <c r="DF36" s="592"/>
      <c r="DG36" s="592"/>
      <c r="DH36" s="592"/>
      <c r="DI36" s="592"/>
      <c r="DJ36" s="592"/>
      <c r="DK36" s="593"/>
      <c r="DL36" s="600">
        <v>1814607</v>
      </c>
      <c r="DM36" s="592"/>
      <c r="DN36" s="592"/>
      <c r="DO36" s="592"/>
      <c r="DP36" s="592"/>
      <c r="DQ36" s="592"/>
      <c r="DR36" s="592"/>
      <c r="DS36" s="592"/>
      <c r="DT36" s="592"/>
      <c r="DU36" s="592"/>
      <c r="DV36" s="593"/>
      <c r="DW36" s="596">
        <v>10.8</v>
      </c>
      <c r="DX36" s="621"/>
      <c r="DY36" s="621"/>
      <c r="DZ36" s="621"/>
      <c r="EA36" s="621"/>
      <c r="EB36" s="621"/>
      <c r="EC36" s="622"/>
    </row>
    <row r="37" spans="2:133" ht="11.25" customHeight="1">
      <c r="AQ37" s="670" t="s">
        <v>313</v>
      </c>
      <c r="AR37" s="671"/>
      <c r="AS37" s="671"/>
      <c r="AT37" s="671"/>
      <c r="AU37" s="671"/>
      <c r="AV37" s="671"/>
      <c r="AW37" s="671"/>
      <c r="AX37" s="671"/>
      <c r="AY37" s="672"/>
      <c r="AZ37" s="591">
        <v>317660</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9982</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2205862</v>
      </c>
      <c r="CS37" s="623"/>
      <c r="CT37" s="623"/>
      <c r="CU37" s="623"/>
      <c r="CV37" s="623"/>
      <c r="CW37" s="623"/>
      <c r="CX37" s="623"/>
      <c r="CY37" s="624"/>
      <c r="CZ37" s="625">
        <v>7.2</v>
      </c>
      <c r="DA37" s="626"/>
      <c r="DB37" s="626"/>
      <c r="DC37" s="627"/>
      <c r="DD37" s="600">
        <v>1375762</v>
      </c>
      <c r="DE37" s="623"/>
      <c r="DF37" s="623"/>
      <c r="DG37" s="623"/>
      <c r="DH37" s="623"/>
      <c r="DI37" s="623"/>
      <c r="DJ37" s="623"/>
      <c r="DK37" s="624"/>
      <c r="DL37" s="600">
        <v>1289002</v>
      </c>
      <c r="DM37" s="623"/>
      <c r="DN37" s="623"/>
      <c r="DO37" s="623"/>
      <c r="DP37" s="623"/>
      <c r="DQ37" s="623"/>
      <c r="DR37" s="623"/>
      <c r="DS37" s="623"/>
      <c r="DT37" s="623"/>
      <c r="DU37" s="623"/>
      <c r="DV37" s="624"/>
      <c r="DW37" s="596">
        <v>7.7</v>
      </c>
      <c r="DX37" s="621"/>
      <c r="DY37" s="621"/>
      <c r="DZ37" s="621"/>
      <c r="EA37" s="621"/>
      <c r="EB37" s="621"/>
      <c r="EC37" s="622"/>
    </row>
    <row r="38" spans="2:133" ht="11.25" customHeight="1">
      <c r="AQ38" s="670" t="s">
        <v>316</v>
      </c>
      <c r="AR38" s="671"/>
      <c r="AS38" s="671"/>
      <c r="AT38" s="671"/>
      <c r="AU38" s="671"/>
      <c r="AV38" s="671"/>
      <c r="AW38" s="671"/>
      <c r="AX38" s="671"/>
      <c r="AY38" s="672"/>
      <c r="AZ38" s="591" t="s">
        <v>317</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17275</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2359304</v>
      </c>
      <c r="CS38" s="592"/>
      <c r="CT38" s="592"/>
      <c r="CU38" s="592"/>
      <c r="CV38" s="592"/>
      <c r="CW38" s="592"/>
      <c r="CX38" s="592"/>
      <c r="CY38" s="593"/>
      <c r="CZ38" s="625">
        <v>7.7</v>
      </c>
      <c r="DA38" s="626"/>
      <c r="DB38" s="626"/>
      <c r="DC38" s="627"/>
      <c r="DD38" s="600">
        <v>2156881</v>
      </c>
      <c r="DE38" s="592"/>
      <c r="DF38" s="592"/>
      <c r="DG38" s="592"/>
      <c r="DH38" s="592"/>
      <c r="DI38" s="592"/>
      <c r="DJ38" s="592"/>
      <c r="DK38" s="593"/>
      <c r="DL38" s="600">
        <v>1432024</v>
      </c>
      <c r="DM38" s="592"/>
      <c r="DN38" s="592"/>
      <c r="DO38" s="592"/>
      <c r="DP38" s="592"/>
      <c r="DQ38" s="592"/>
      <c r="DR38" s="592"/>
      <c r="DS38" s="592"/>
      <c r="DT38" s="592"/>
      <c r="DU38" s="592"/>
      <c r="DV38" s="593"/>
      <c r="DW38" s="596">
        <v>8.5</v>
      </c>
      <c r="DX38" s="621"/>
      <c r="DY38" s="621"/>
      <c r="DZ38" s="621"/>
      <c r="EA38" s="621"/>
      <c r="EB38" s="621"/>
      <c r="EC38" s="622"/>
    </row>
    <row r="39" spans="2:133" ht="11.25" customHeight="1">
      <c r="AQ39" s="670" t="s">
        <v>320</v>
      </c>
      <c r="AR39" s="671"/>
      <c r="AS39" s="671"/>
      <c r="AT39" s="671"/>
      <c r="AU39" s="671"/>
      <c r="AV39" s="671"/>
      <c r="AW39" s="671"/>
      <c r="AX39" s="671"/>
      <c r="AY39" s="672"/>
      <c r="AZ39" s="591" t="s">
        <v>317</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84</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133525</v>
      </c>
      <c r="CS39" s="623"/>
      <c r="CT39" s="623"/>
      <c r="CU39" s="623"/>
      <c r="CV39" s="623"/>
      <c r="CW39" s="623"/>
      <c r="CX39" s="623"/>
      <c r="CY39" s="624"/>
      <c r="CZ39" s="625">
        <v>0.4</v>
      </c>
      <c r="DA39" s="626"/>
      <c r="DB39" s="626"/>
      <c r="DC39" s="627"/>
      <c r="DD39" s="600">
        <v>129976</v>
      </c>
      <c r="DE39" s="623"/>
      <c r="DF39" s="623"/>
      <c r="DG39" s="623"/>
      <c r="DH39" s="623"/>
      <c r="DI39" s="623"/>
      <c r="DJ39" s="623"/>
      <c r="DK39" s="624"/>
      <c r="DL39" s="600" t="s">
        <v>317</v>
      </c>
      <c r="DM39" s="623"/>
      <c r="DN39" s="623"/>
      <c r="DO39" s="623"/>
      <c r="DP39" s="623"/>
      <c r="DQ39" s="623"/>
      <c r="DR39" s="623"/>
      <c r="DS39" s="623"/>
      <c r="DT39" s="623"/>
      <c r="DU39" s="623"/>
      <c r="DV39" s="624"/>
      <c r="DW39" s="596" t="s">
        <v>317</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678165</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100</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4261508</v>
      </c>
      <c r="CS40" s="592"/>
      <c r="CT40" s="592"/>
      <c r="CU40" s="592"/>
      <c r="CV40" s="592"/>
      <c r="CW40" s="592"/>
      <c r="CX40" s="592"/>
      <c r="CY40" s="593"/>
      <c r="CZ40" s="625">
        <v>13.9</v>
      </c>
      <c r="DA40" s="626"/>
      <c r="DB40" s="626"/>
      <c r="DC40" s="627"/>
      <c r="DD40" s="600">
        <v>126008</v>
      </c>
      <c r="DE40" s="592"/>
      <c r="DF40" s="592"/>
      <c r="DG40" s="592"/>
      <c r="DH40" s="592"/>
      <c r="DI40" s="592"/>
      <c r="DJ40" s="592"/>
      <c r="DK40" s="593"/>
      <c r="DL40" s="600" t="s">
        <v>317</v>
      </c>
      <c r="DM40" s="592"/>
      <c r="DN40" s="592"/>
      <c r="DO40" s="592"/>
      <c r="DP40" s="592"/>
      <c r="DQ40" s="592"/>
      <c r="DR40" s="592"/>
      <c r="DS40" s="592"/>
      <c r="DT40" s="592"/>
      <c r="DU40" s="592"/>
      <c r="DV40" s="593"/>
      <c r="DW40" s="596" t="s">
        <v>317</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1552857</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301</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2729617</v>
      </c>
      <c r="CS42" s="592"/>
      <c r="CT42" s="592"/>
      <c r="CU42" s="592"/>
      <c r="CV42" s="592"/>
      <c r="CW42" s="592"/>
      <c r="CX42" s="592"/>
      <c r="CY42" s="593"/>
      <c r="CZ42" s="625">
        <v>8.9</v>
      </c>
      <c r="DA42" s="674"/>
      <c r="DB42" s="674"/>
      <c r="DC42" s="675"/>
      <c r="DD42" s="600">
        <v>506380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125355</v>
      </c>
      <c r="CS43" s="623"/>
      <c r="CT43" s="623"/>
      <c r="CU43" s="623"/>
      <c r="CV43" s="623"/>
      <c r="CW43" s="623"/>
      <c r="CX43" s="623"/>
      <c r="CY43" s="624"/>
      <c r="CZ43" s="625">
        <v>0.4</v>
      </c>
      <c r="DA43" s="626"/>
      <c r="DB43" s="626"/>
      <c r="DC43" s="627"/>
      <c r="DD43" s="600">
        <v>125355</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2685382</v>
      </c>
      <c r="CS44" s="592"/>
      <c r="CT44" s="592"/>
      <c r="CU44" s="592"/>
      <c r="CV44" s="592"/>
      <c r="CW44" s="592"/>
      <c r="CX44" s="592"/>
      <c r="CY44" s="593"/>
      <c r="CZ44" s="625">
        <v>8.8000000000000007</v>
      </c>
      <c r="DA44" s="674"/>
      <c r="DB44" s="674"/>
      <c r="DC44" s="675"/>
      <c r="DD44" s="600">
        <v>483539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617782</v>
      </c>
      <c r="CS45" s="623"/>
      <c r="CT45" s="623"/>
      <c r="CU45" s="623"/>
      <c r="CV45" s="623"/>
      <c r="CW45" s="623"/>
      <c r="CX45" s="623"/>
      <c r="CY45" s="624"/>
      <c r="CZ45" s="625">
        <v>2</v>
      </c>
      <c r="DA45" s="626"/>
      <c r="DB45" s="626"/>
      <c r="DC45" s="627"/>
      <c r="DD45" s="600">
        <v>51711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2067600</v>
      </c>
      <c r="CS46" s="592"/>
      <c r="CT46" s="592"/>
      <c r="CU46" s="592"/>
      <c r="CV46" s="592"/>
      <c r="CW46" s="592"/>
      <c r="CX46" s="592"/>
      <c r="CY46" s="593"/>
      <c r="CZ46" s="625">
        <v>6.7</v>
      </c>
      <c r="DA46" s="674"/>
      <c r="DB46" s="674"/>
      <c r="DC46" s="675"/>
      <c r="DD46" s="600">
        <v>431828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44235</v>
      </c>
      <c r="CS47" s="623"/>
      <c r="CT47" s="623"/>
      <c r="CU47" s="623"/>
      <c r="CV47" s="623"/>
      <c r="CW47" s="623"/>
      <c r="CX47" s="623"/>
      <c r="CY47" s="624"/>
      <c r="CZ47" s="625">
        <v>0.1</v>
      </c>
      <c r="DA47" s="626"/>
      <c r="DB47" s="626"/>
      <c r="DC47" s="627"/>
      <c r="DD47" s="600">
        <v>22841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341</v>
      </c>
      <c r="CS48" s="592"/>
      <c r="CT48" s="592"/>
      <c r="CU48" s="592"/>
      <c r="CV48" s="592"/>
      <c r="CW48" s="592"/>
      <c r="CX48" s="592"/>
      <c r="CY48" s="593"/>
      <c r="CZ48" s="625" t="s">
        <v>341</v>
      </c>
      <c r="DA48" s="674"/>
      <c r="DB48" s="674"/>
      <c r="DC48" s="675"/>
      <c r="DD48" s="600" t="s">
        <v>341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30659103</v>
      </c>
      <c r="CS49" s="659"/>
      <c r="CT49" s="659"/>
      <c r="CU49" s="659"/>
      <c r="CV49" s="659"/>
      <c r="CW49" s="659"/>
      <c r="CX49" s="659"/>
      <c r="CY49" s="686"/>
      <c r="CZ49" s="687">
        <v>100</v>
      </c>
      <c r="DA49" s="688"/>
      <c r="DB49" s="688"/>
      <c r="DC49" s="689"/>
      <c r="DD49" s="690">
        <v>18087310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31166</v>
      </c>
      <c r="R7" s="721"/>
      <c r="S7" s="721"/>
      <c r="T7" s="721"/>
      <c r="U7" s="721"/>
      <c r="V7" s="721">
        <v>30661</v>
      </c>
      <c r="W7" s="721"/>
      <c r="X7" s="721"/>
      <c r="Y7" s="721"/>
      <c r="Z7" s="721"/>
      <c r="AA7" s="721">
        <v>505</v>
      </c>
      <c r="AB7" s="721"/>
      <c r="AC7" s="721"/>
      <c r="AD7" s="721"/>
      <c r="AE7" s="722"/>
      <c r="AF7" s="723">
        <v>417</v>
      </c>
      <c r="AG7" s="724"/>
      <c r="AH7" s="724"/>
      <c r="AI7" s="724"/>
      <c r="AJ7" s="725"/>
      <c r="AK7" s="760" t="s">
        <v>546</v>
      </c>
      <c r="AL7" s="761"/>
      <c r="AM7" s="761"/>
      <c r="AN7" s="761"/>
      <c r="AO7" s="761"/>
      <c r="AP7" s="761">
        <v>33611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548</v>
      </c>
      <c r="BS7" s="764" t="s">
        <v>549</v>
      </c>
      <c r="BT7" s="765"/>
      <c r="BU7" s="765"/>
      <c r="BV7" s="765"/>
      <c r="BW7" s="765"/>
      <c r="BX7" s="765"/>
      <c r="BY7" s="765"/>
      <c r="BZ7" s="765"/>
      <c r="CA7" s="765"/>
      <c r="CB7" s="765"/>
      <c r="CC7" s="765"/>
      <c r="CD7" s="765"/>
      <c r="CE7" s="765"/>
      <c r="CF7" s="765"/>
      <c r="CG7" s="766"/>
      <c r="CH7" s="757">
        <v>112</v>
      </c>
      <c r="CI7" s="758"/>
      <c r="CJ7" s="758"/>
      <c r="CK7" s="758"/>
      <c r="CL7" s="759"/>
      <c r="CM7" s="757">
        <v>-746</v>
      </c>
      <c r="CN7" s="758"/>
      <c r="CO7" s="758"/>
      <c r="CP7" s="758"/>
      <c r="CQ7" s="759"/>
      <c r="CR7" s="757">
        <v>10</v>
      </c>
      <c r="CS7" s="758"/>
      <c r="CT7" s="758"/>
      <c r="CU7" s="758"/>
      <c r="CV7" s="759"/>
      <c r="CW7" s="757">
        <v>50</v>
      </c>
      <c r="CX7" s="758"/>
      <c r="CY7" s="758"/>
      <c r="CZ7" s="758"/>
      <c r="DA7" s="759"/>
      <c r="DB7" s="757" t="s">
        <v>547</v>
      </c>
      <c r="DC7" s="758"/>
      <c r="DD7" s="758"/>
      <c r="DE7" s="758"/>
      <c r="DF7" s="759"/>
      <c r="DG7" s="757">
        <v>2790</v>
      </c>
      <c r="DH7" s="758"/>
      <c r="DI7" s="758"/>
      <c r="DJ7" s="758"/>
      <c r="DK7" s="759"/>
      <c r="DL7" s="757" t="s">
        <v>547</v>
      </c>
      <c r="DM7" s="758"/>
      <c r="DN7" s="758"/>
      <c r="DO7" s="758"/>
      <c r="DP7" s="759"/>
      <c r="DQ7" s="757">
        <v>2550</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1</v>
      </c>
      <c r="R8" s="745"/>
      <c r="S8" s="745"/>
      <c r="T8" s="745"/>
      <c r="U8" s="745"/>
      <c r="V8" s="745">
        <v>1</v>
      </c>
      <c r="W8" s="745"/>
      <c r="X8" s="745"/>
      <c r="Y8" s="745"/>
      <c r="Z8" s="745"/>
      <c r="AA8" s="745">
        <v>0</v>
      </c>
      <c r="AB8" s="745"/>
      <c r="AC8" s="745"/>
      <c r="AD8" s="745"/>
      <c r="AE8" s="746"/>
      <c r="AF8" s="747" t="s">
        <v>111</v>
      </c>
      <c r="AG8" s="748"/>
      <c r="AH8" s="748"/>
      <c r="AI8" s="748"/>
      <c r="AJ8" s="749"/>
      <c r="AK8" s="750">
        <v>0</v>
      </c>
      <c r="AL8" s="751"/>
      <c r="AM8" s="751"/>
      <c r="AN8" s="751"/>
      <c r="AO8" s="751"/>
      <c r="AP8" s="751">
        <v>170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550</v>
      </c>
      <c r="BT8" s="755"/>
      <c r="BU8" s="755"/>
      <c r="BV8" s="755"/>
      <c r="BW8" s="755"/>
      <c r="BX8" s="755"/>
      <c r="BY8" s="755"/>
      <c r="BZ8" s="755"/>
      <c r="CA8" s="755"/>
      <c r="CB8" s="755"/>
      <c r="CC8" s="755"/>
      <c r="CD8" s="755"/>
      <c r="CE8" s="755"/>
      <c r="CF8" s="755"/>
      <c r="CG8" s="756"/>
      <c r="CH8" s="767">
        <v>-11</v>
      </c>
      <c r="CI8" s="768"/>
      <c r="CJ8" s="768"/>
      <c r="CK8" s="768"/>
      <c r="CL8" s="769"/>
      <c r="CM8" s="767">
        <v>27</v>
      </c>
      <c r="CN8" s="768"/>
      <c r="CO8" s="768"/>
      <c r="CP8" s="768"/>
      <c r="CQ8" s="769"/>
      <c r="CR8" s="767">
        <v>20</v>
      </c>
      <c r="CS8" s="768"/>
      <c r="CT8" s="768"/>
      <c r="CU8" s="768"/>
      <c r="CV8" s="769"/>
      <c r="CW8" s="767" t="s">
        <v>547</v>
      </c>
      <c r="CX8" s="768"/>
      <c r="CY8" s="768"/>
      <c r="CZ8" s="768"/>
      <c r="DA8" s="769"/>
      <c r="DB8" s="767" t="s">
        <v>547</v>
      </c>
      <c r="DC8" s="768"/>
      <c r="DD8" s="768"/>
      <c r="DE8" s="768"/>
      <c r="DF8" s="769"/>
      <c r="DG8" s="767" t="s">
        <v>547</v>
      </c>
      <c r="DH8" s="768"/>
      <c r="DI8" s="768"/>
      <c r="DJ8" s="768"/>
      <c r="DK8" s="769"/>
      <c r="DL8" s="767" t="s">
        <v>547</v>
      </c>
      <c r="DM8" s="768"/>
      <c r="DN8" s="768"/>
      <c r="DO8" s="768"/>
      <c r="DP8" s="769"/>
      <c r="DQ8" s="767" t="s">
        <v>547</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551</v>
      </c>
      <c r="BT9" s="755"/>
      <c r="BU9" s="755"/>
      <c r="BV9" s="755"/>
      <c r="BW9" s="755"/>
      <c r="BX9" s="755"/>
      <c r="BY9" s="755"/>
      <c r="BZ9" s="755"/>
      <c r="CA9" s="755"/>
      <c r="CB9" s="755"/>
      <c r="CC9" s="755"/>
      <c r="CD9" s="755"/>
      <c r="CE9" s="755"/>
      <c r="CF9" s="755"/>
      <c r="CG9" s="756"/>
      <c r="CH9" s="767">
        <v>4</v>
      </c>
      <c r="CI9" s="768"/>
      <c r="CJ9" s="768"/>
      <c r="CK9" s="768"/>
      <c r="CL9" s="769"/>
      <c r="CM9" s="767">
        <v>59</v>
      </c>
      <c r="CN9" s="768"/>
      <c r="CO9" s="768"/>
      <c r="CP9" s="768"/>
      <c r="CQ9" s="769"/>
      <c r="CR9" s="767">
        <v>30</v>
      </c>
      <c r="CS9" s="768"/>
      <c r="CT9" s="768"/>
      <c r="CU9" s="768"/>
      <c r="CV9" s="769"/>
      <c r="CW9" s="767">
        <v>44</v>
      </c>
      <c r="CX9" s="768"/>
      <c r="CY9" s="768"/>
      <c r="CZ9" s="768"/>
      <c r="DA9" s="769"/>
      <c r="DB9" s="767" t="s">
        <v>547</v>
      </c>
      <c r="DC9" s="768"/>
      <c r="DD9" s="768"/>
      <c r="DE9" s="768"/>
      <c r="DF9" s="769"/>
      <c r="DG9" s="767" t="s">
        <v>547</v>
      </c>
      <c r="DH9" s="768"/>
      <c r="DI9" s="768"/>
      <c r="DJ9" s="768"/>
      <c r="DK9" s="769"/>
      <c r="DL9" s="767" t="s">
        <v>547</v>
      </c>
      <c r="DM9" s="768"/>
      <c r="DN9" s="768"/>
      <c r="DO9" s="768"/>
      <c r="DP9" s="769"/>
      <c r="DQ9" s="767" t="s">
        <v>547</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31164</v>
      </c>
      <c r="R23" s="780"/>
      <c r="S23" s="780"/>
      <c r="T23" s="780"/>
      <c r="U23" s="780"/>
      <c r="V23" s="780">
        <v>30659</v>
      </c>
      <c r="W23" s="780"/>
      <c r="X23" s="780"/>
      <c r="Y23" s="780"/>
      <c r="Z23" s="780"/>
      <c r="AA23" s="780">
        <v>505</v>
      </c>
      <c r="AB23" s="780"/>
      <c r="AC23" s="780"/>
      <c r="AD23" s="780"/>
      <c r="AE23" s="781"/>
      <c r="AF23" s="782">
        <v>417</v>
      </c>
      <c r="AG23" s="780"/>
      <c r="AH23" s="780"/>
      <c r="AI23" s="780"/>
      <c r="AJ23" s="783"/>
      <c r="AK23" s="784"/>
      <c r="AL23" s="785"/>
      <c r="AM23" s="785"/>
      <c r="AN23" s="785"/>
      <c r="AO23" s="785"/>
      <c r="AP23" s="780">
        <v>33781</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7611</v>
      </c>
      <c r="R28" s="809"/>
      <c r="S28" s="809"/>
      <c r="T28" s="809"/>
      <c r="U28" s="809"/>
      <c r="V28" s="809">
        <v>8440</v>
      </c>
      <c r="W28" s="809"/>
      <c r="X28" s="809"/>
      <c r="Y28" s="809"/>
      <c r="Z28" s="809"/>
      <c r="AA28" s="809">
        <v>-830</v>
      </c>
      <c r="AB28" s="809"/>
      <c r="AC28" s="809"/>
      <c r="AD28" s="809"/>
      <c r="AE28" s="810"/>
      <c r="AF28" s="811">
        <v>-830</v>
      </c>
      <c r="AG28" s="809"/>
      <c r="AH28" s="809"/>
      <c r="AI28" s="809"/>
      <c r="AJ28" s="812"/>
      <c r="AK28" s="813">
        <v>614</v>
      </c>
      <c r="AL28" s="804"/>
      <c r="AM28" s="804"/>
      <c r="AN28" s="804"/>
      <c r="AO28" s="804"/>
      <c r="AP28" s="804" t="s">
        <v>546</v>
      </c>
      <c r="AQ28" s="804"/>
      <c r="AR28" s="804"/>
      <c r="AS28" s="804"/>
      <c r="AT28" s="804"/>
      <c r="AU28" s="804" t="s">
        <v>546</v>
      </c>
      <c r="AV28" s="804"/>
      <c r="AW28" s="804"/>
      <c r="AX28" s="804"/>
      <c r="AY28" s="804"/>
      <c r="AZ28" s="805" t="s">
        <v>546</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148</v>
      </c>
      <c r="R29" s="745"/>
      <c r="S29" s="745"/>
      <c r="T29" s="745"/>
      <c r="U29" s="745"/>
      <c r="V29" s="745">
        <v>134</v>
      </c>
      <c r="W29" s="745"/>
      <c r="X29" s="745"/>
      <c r="Y29" s="745"/>
      <c r="Z29" s="745"/>
      <c r="AA29" s="745">
        <v>14</v>
      </c>
      <c r="AB29" s="745"/>
      <c r="AC29" s="745"/>
      <c r="AD29" s="745"/>
      <c r="AE29" s="746"/>
      <c r="AF29" s="747">
        <v>14</v>
      </c>
      <c r="AG29" s="748"/>
      <c r="AH29" s="748"/>
      <c r="AI29" s="748"/>
      <c r="AJ29" s="749"/>
      <c r="AK29" s="816">
        <v>65</v>
      </c>
      <c r="AL29" s="817"/>
      <c r="AM29" s="817"/>
      <c r="AN29" s="817"/>
      <c r="AO29" s="817"/>
      <c r="AP29" s="817">
        <v>13</v>
      </c>
      <c r="AQ29" s="817"/>
      <c r="AR29" s="817"/>
      <c r="AS29" s="817"/>
      <c r="AT29" s="817"/>
      <c r="AU29" s="817">
        <v>13</v>
      </c>
      <c r="AV29" s="817"/>
      <c r="AW29" s="817"/>
      <c r="AX29" s="817"/>
      <c r="AY29" s="817"/>
      <c r="AZ29" s="818" t="s">
        <v>546</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648</v>
      </c>
      <c r="R30" s="745"/>
      <c r="S30" s="745"/>
      <c r="T30" s="745"/>
      <c r="U30" s="745"/>
      <c r="V30" s="745">
        <v>634</v>
      </c>
      <c r="W30" s="745"/>
      <c r="X30" s="745"/>
      <c r="Y30" s="745"/>
      <c r="Z30" s="745"/>
      <c r="AA30" s="745">
        <v>14</v>
      </c>
      <c r="AB30" s="745"/>
      <c r="AC30" s="745"/>
      <c r="AD30" s="745"/>
      <c r="AE30" s="746"/>
      <c r="AF30" s="747">
        <v>14</v>
      </c>
      <c r="AG30" s="748"/>
      <c r="AH30" s="748"/>
      <c r="AI30" s="748"/>
      <c r="AJ30" s="749"/>
      <c r="AK30" s="816">
        <v>811</v>
      </c>
      <c r="AL30" s="817"/>
      <c r="AM30" s="817"/>
      <c r="AN30" s="817"/>
      <c r="AO30" s="817"/>
      <c r="AP30" s="817" t="s">
        <v>546</v>
      </c>
      <c r="AQ30" s="817"/>
      <c r="AR30" s="817"/>
      <c r="AS30" s="817"/>
      <c r="AT30" s="817"/>
      <c r="AU30" s="817" t="s">
        <v>546</v>
      </c>
      <c r="AV30" s="817"/>
      <c r="AW30" s="817"/>
      <c r="AX30" s="817"/>
      <c r="AY30" s="817"/>
      <c r="AZ30" s="818" t="s">
        <v>546</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4110</v>
      </c>
      <c r="R31" s="745"/>
      <c r="S31" s="745"/>
      <c r="T31" s="745"/>
      <c r="U31" s="745"/>
      <c r="V31" s="745">
        <v>4048</v>
      </c>
      <c r="W31" s="745"/>
      <c r="X31" s="745"/>
      <c r="Y31" s="745"/>
      <c r="Z31" s="745"/>
      <c r="AA31" s="745">
        <v>62</v>
      </c>
      <c r="AB31" s="745"/>
      <c r="AC31" s="745"/>
      <c r="AD31" s="745"/>
      <c r="AE31" s="746"/>
      <c r="AF31" s="747">
        <v>62</v>
      </c>
      <c r="AG31" s="748"/>
      <c r="AH31" s="748"/>
      <c r="AI31" s="748"/>
      <c r="AJ31" s="749"/>
      <c r="AK31" s="816">
        <v>656</v>
      </c>
      <c r="AL31" s="817"/>
      <c r="AM31" s="817"/>
      <c r="AN31" s="817"/>
      <c r="AO31" s="817"/>
      <c r="AP31" s="817" t="s">
        <v>546</v>
      </c>
      <c r="AQ31" s="817"/>
      <c r="AR31" s="817"/>
      <c r="AS31" s="817"/>
      <c r="AT31" s="817"/>
      <c r="AU31" s="817" t="s">
        <v>546</v>
      </c>
      <c r="AV31" s="817"/>
      <c r="AW31" s="817"/>
      <c r="AX31" s="817"/>
      <c r="AY31" s="817"/>
      <c r="AZ31" s="818" t="s">
        <v>546</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241</v>
      </c>
      <c r="R32" s="745"/>
      <c r="S32" s="745"/>
      <c r="T32" s="745"/>
      <c r="U32" s="745"/>
      <c r="V32" s="745">
        <v>235</v>
      </c>
      <c r="W32" s="745"/>
      <c r="X32" s="745"/>
      <c r="Y32" s="745"/>
      <c r="Z32" s="745"/>
      <c r="AA32" s="745">
        <v>6</v>
      </c>
      <c r="AB32" s="745"/>
      <c r="AC32" s="745"/>
      <c r="AD32" s="745"/>
      <c r="AE32" s="746"/>
      <c r="AF32" s="747">
        <v>6</v>
      </c>
      <c r="AG32" s="748"/>
      <c r="AH32" s="748"/>
      <c r="AI32" s="748"/>
      <c r="AJ32" s="749"/>
      <c r="AK32" s="816">
        <v>86</v>
      </c>
      <c r="AL32" s="817"/>
      <c r="AM32" s="817"/>
      <c r="AN32" s="817"/>
      <c r="AO32" s="817"/>
      <c r="AP32" s="817">
        <v>140</v>
      </c>
      <c r="AQ32" s="817"/>
      <c r="AR32" s="817"/>
      <c r="AS32" s="817"/>
      <c r="AT32" s="817"/>
      <c r="AU32" s="817">
        <v>140</v>
      </c>
      <c r="AV32" s="817"/>
      <c r="AW32" s="817"/>
      <c r="AX32" s="817"/>
      <c r="AY32" s="817"/>
      <c r="AZ32" s="818" t="s">
        <v>546</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1835</v>
      </c>
      <c r="R33" s="745"/>
      <c r="S33" s="745"/>
      <c r="T33" s="745"/>
      <c r="U33" s="745"/>
      <c r="V33" s="745">
        <v>1784</v>
      </c>
      <c r="W33" s="745"/>
      <c r="X33" s="745"/>
      <c r="Y33" s="745"/>
      <c r="Z33" s="745"/>
      <c r="AA33" s="745">
        <v>50</v>
      </c>
      <c r="AB33" s="745"/>
      <c r="AC33" s="745"/>
      <c r="AD33" s="745"/>
      <c r="AE33" s="746"/>
      <c r="AF33" s="747">
        <v>979</v>
      </c>
      <c r="AG33" s="748"/>
      <c r="AH33" s="748"/>
      <c r="AI33" s="748"/>
      <c r="AJ33" s="749"/>
      <c r="AK33" s="816">
        <v>318</v>
      </c>
      <c r="AL33" s="817"/>
      <c r="AM33" s="817"/>
      <c r="AN33" s="817"/>
      <c r="AO33" s="817"/>
      <c r="AP33" s="817">
        <v>7443</v>
      </c>
      <c r="AQ33" s="817"/>
      <c r="AR33" s="817"/>
      <c r="AS33" s="817"/>
      <c r="AT33" s="817"/>
      <c r="AU33" s="817">
        <v>1742</v>
      </c>
      <c r="AV33" s="817"/>
      <c r="AW33" s="817"/>
      <c r="AX33" s="817"/>
      <c r="AY33" s="817"/>
      <c r="AZ33" s="818" t="s">
        <v>546</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v>1068</v>
      </c>
      <c r="R34" s="745"/>
      <c r="S34" s="745"/>
      <c r="T34" s="745"/>
      <c r="U34" s="745"/>
      <c r="V34" s="745">
        <v>1020</v>
      </c>
      <c r="W34" s="745"/>
      <c r="X34" s="745"/>
      <c r="Y34" s="745"/>
      <c r="Z34" s="745"/>
      <c r="AA34" s="745">
        <v>48</v>
      </c>
      <c r="AB34" s="745"/>
      <c r="AC34" s="745"/>
      <c r="AD34" s="745"/>
      <c r="AE34" s="746"/>
      <c r="AF34" s="747">
        <v>205</v>
      </c>
      <c r="AG34" s="748"/>
      <c r="AH34" s="748"/>
      <c r="AI34" s="748"/>
      <c r="AJ34" s="749"/>
      <c r="AK34" s="816">
        <v>696</v>
      </c>
      <c r="AL34" s="817"/>
      <c r="AM34" s="817"/>
      <c r="AN34" s="817"/>
      <c r="AO34" s="817"/>
      <c r="AP34" s="817">
        <v>10108</v>
      </c>
      <c r="AQ34" s="817"/>
      <c r="AR34" s="817"/>
      <c r="AS34" s="817"/>
      <c r="AT34" s="817"/>
      <c r="AU34" s="817">
        <v>7167</v>
      </c>
      <c r="AV34" s="817"/>
      <c r="AW34" s="817"/>
      <c r="AX34" s="817"/>
      <c r="AY34" s="817"/>
      <c r="AZ34" s="818" t="s">
        <v>546</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388</v>
      </c>
      <c r="C35" s="742"/>
      <c r="D35" s="742"/>
      <c r="E35" s="742"/>
      <c r="F35" s="742"/>
      <c r="G35" s="742"/>
      <c r="H35" s="742"/>
      <c r="I35" s="742"/>
      <c r="J35" s="742"/>
      <c r="K35" s="742"/>
      <c r="L35" s="742"/>
      <c r="M35" s="742"/>
      <c r="N35" s="742"/>
      <c r="O35" s="742"/>
      <c r="P35" s="743"/>
      <c r="Q35" s="744">
        <v>151</v>
      </c>
      <c r="R35" s="745"/>
      <c r="S35" s="745"/>
      <c r="T35" s="745"/>
      <c r="U35" s="745"/>
      <c r="V35" s="745">
        <v>151</v>
      </c>
      <c r="W35" s="745"/>
      <c r="X35" s="745"/>
      <c r="Y35" s="745"/>
      <c r="Z35" s="745"/>
      <c r="AA35" s="745" t="s">
        <v>546</v>
      </c>
      <c r="AB35" s="745"/>
      <c r="AC35" s="745"/>
      <c r="AD35" s="745"/>
      <c r="AE35" s="746"/>
      <c r="AF35" s="747" t="s">
        <v>111</v>
      </c>
      <c r="AG35" s="748"/>
      <c r="AH35" s="748"/>
      <c r="AI35" s="748"/>
      <c r="AJ35" s="749"/>
      <c r="AK35" s="816">
        <v>103</v>
      </c>
      <c r="AL35" s="817"/>
      <c r="AM35" s="817"/>
      <c r="AN35" s="817"/>
      <c r="AO35" s="817"/>
      <c r="AP35" s="817">
        <v>845</v>
      </c>
      <c r="AQ35" s="817"/>
      <c r="AR35" s="817"/>
      <c r="AS35" s="817"/>
      <c r="AT35" s="817"/>
      <c r="AU35" s="817">
        <v>823</v>
      </c>
      <c r="AV35" s="817"/>
      <c r="AW35" s="817"/>
      <c r="AX35" s="817"/>
      <c r="AY35" s="817"/>
      <c r="AZ35" s="818" t="s">
        <v>546</v>
      </c>
      <c r="BA35" s="818"/>
      <c r="BB35" s="818"/>
      <c r="BC35" s="818"/>
      <c r="BD35" s="818"/>
      <c r="BE35" s="814" t="s">
        <v>389</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390</v>
      </c>
      <c r="C36" s="742"/>
      <c r="D36" s="742"/>
      <c r="E36" s="742"/>
      <c r="F36" s="742"/>
      <c r="G36" s="742"/>
      <c r="H36" s="742"/>
      <c r="I36" s="742"/>
      <c r="J36" s="742"/>
      <c r="K36" s="742"/>
      <c r="L36" s="742"/>
      <c r="M36" s="742"/>
      <c r="N36" s="742"/>
      <c r="O36" s="742"/>
      <c r="P36" s="743"/>
      <c r="Q36" s="744">
        <v>30</v>
      </c>
      <c r="R36" s="745"/>
      <c r="S36" s="745"/>
      <c r="T36" s="745"/>
      <c r="U36" s="745"/>
      <c r="V36" s="745">
        <v>30</v>
      </c>
      <c r="W36" s="745"/>
      <c r="X36" s="745"/>
      <c r="Y36" s="745"/>
      <c r="Z36" s="745"/>
      <c r="AA36" s="745" t="s">
        <v>546</v>
      </c>
      <c r="AB36" s="745"/>
      <c r="AC36" s="745"/>
      <c r="AD36" s="745"/>
      <c r="AE36" s="746"/>
      <c r="AF36" s="747" t="s">
        <v>111</v>
      </c>
      <c r="AG36" s="748"/>
      <c r="AH36" s="748"/>
      <c r="AI36" s="748"/>
      <c r="AJ36" s="749"/>
      <c r="AK36" s="816">
        <v>25</v>
      </c>
      <c r="AL36" s="817"/>
      <c r="AM36" s="817"/>
      <c r="AN36" s="817"/>
      <c r="AO36" s="817"/>
      <c r="AP36" s="817">
        <v>156</v>
      </c>
      <c r="AQ36" s="817"/>
      <c r="AR36" s="817"/>
      <c r="AS36" s="817"/>
      <c r="AT36" s="817"/>
      <c r="AU36" s="817">
        <v>135</v>
      </c>
      <c r="AV36" s="817"/>
      <c r="AW36" s="817"/>
      <c r="AX36" s="817"/>
      <c r="AY36" s="817"/>
      <c r="AZ36" s="818" t="s">
        <v>546</v>
      </c>
      <c r="BA36" s="818"/>
      <c r="BB36" s="818"/>
      <c r="BC36" s="818"/>
      <c r="BD36" s="818"/>
      <c r="BE36" s="814" t="s">
        <v>389</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391</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392</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451</v>
      </c>
      <c r="AG63" s="828"/>
      <c r="AH63" s="828"/>
      <c r="AI63" s="828"/>
      <c r="AJ63" s="829"/>
      <c r="AK63" s="830"/>
      <c r="AL63" s="825"/>
      <c r="AM63" s="825"/>
      <c r="AN63" s="825"/>
      <c r="AO63" s="825"/>
      <c r="AP63" s="828">
        <f>SUM(AP28:AT36)</f>
        <v>18705</v>
      </c>
      <c r="AQ63" s="828"/>
      <c r="AR63" s="828"/>
      <c r="AS63" s="828"/>
      <c r="AT63" s="828"/>
      <c r="AU63" s="828">
        <f>SUM(AU28:AY36)</f>
        <v>10020</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394</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395</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540</v>
      </c>
      <c r="C68" s="856"/>
      <c r="D68" s="856"/>
      <c r="E68" s="856"/>
      <c r="F68" s="856"/>
      <c r="G68" s="856"/>
      <c r="H68" s="856"/>
      <c r="I68" s="856"/>
      <c r="J68" s="856"/>
      <c r="K68" s="856"/>
      <c r="L68" s="856"/>
      <c r="M68" s="856"/>
      <c r="N68" s="856"/>
      <c r="O68" s="856"/>
      <c r="P68" s="857"/>
      <c r="Q68" s="858">
        <v>2625</v>
      </c>
      <c r="R68" s="852"/>
      <c r="S68" s="852"/>
      <c r="T68" s="852"/>
      <c r="U68" s="852"/>
      <c r="V68" s="852">
        <v>2550</v>
      </c>
      <c r="W68" s="852"/>
      <c r="X68" s="852"/>
      <c r="Y68" s="852"/>
      <c r="Z68" s="852"/>
      <c r="AA68" s="852">
        <v>76</v>
      </c>
      <c r="AB68" s="852"/>
      <c r="AC68" s="852"/>
      <c r="AD68" s="852"/>
      <c r="AE68" s="852"/>
      <c r="AF68" s="852">
        <v>76</v>
      </c>
      <c r="AG68" s="852"/>
      <c r="AH68" s="852"/>
      <c r="AI68" s="852"/>
      <c r="AJ68" s="852"/>
      <c r="AK68" s="852" t="s">
        <v>546</v>
      </c>
      <c r="AL68" s="852"/>
      <c r="AM68" s="852"/>
      <c r="AN68" s="852"/>
      <c r="AO68" s="852"/>
      <c r="AP68" s="852">
        <v>7961</v>
      </c>
      <c r="AQ68" s="852"/>
      <c r="AR68" s="852"/>
      <c r="AS68" s="852"/>
      <c r="AT68" s="852"/>
      <c r="AU68" s="852">
        <v>1027</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541</v>
      </c>
      <c r="C69" s="860"/>
      <c r="D69" s="860"/>
      <c r="E69" s="860"/>
      <c r="F69" s="860"/>
      <c r="G69" s="860"/>
      <c r="H69" s="860"/>
      <c r="I69" s="860"/>
      <c r="J69" s="860"/>
      <c r="K69" s="860"/>
      <c r="L69" s="860"/>
      <c r="M69" s="860"/>
      <c r="N69" s="860"/>
      <c r="O69" s="860"/>
      <c r="P69" s="861"/>
      <c r="Q69" s="862">
        <v>5234</v>
      </c>
      <c r="R69" s="817"/>
      <c r="S69" s="817"/>
      <c r="T69" s="817"/>
      <c r="U69" s="817"/>
      <c r="V69" s="817">
        <v>5234</v>
      </c>
      <c r="W69" s="817"/>
      <c r="X69" s="817"/>
      <c r="Y69" s="817"/>
      <c r="Z69" s="817"/>
      <c r="AA69" s="817" t="s">
        <v>546</v>
      </c>
      <c r="AB69" s="817"/>
      <c r="AC69" s="817"/>
      <c r="AD69" s="817"/>
      <c r="AE69" s="817"/>
      <c r="AF69" s="817">
        <v>1037</v>
      </c>
      <c r="AG69" s="817"/>
      <c r="AH69" s="817"/>
      <c r="AI69" s="817"/>
      <c r="AJ69" s="817"/>
      <c r="AK69" s="817">
        <v>373</v>
      </c>
      <c r="AL69" s="817"/>
      <c r="AM69" s="817"/>
      <c r="AN69" s="817"/>
      <c r="AO69" s="817"/>
      <c r="AP69" s="817">
        <v>4592</v>
      </c>
      <c r="AQ69" s="817"/>
      <c r="AR69" s="817"/>
      <c r="AS69" s="817"/>
      <c r="AT69" s="817"/>
      <c r="AU69" s="817">
        <v>197</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542</v>
      </c>
      <c r="C70" s="860"/>
      <c r="D70" s="860"/>
      <c r="E70" s="860"/>
      <c r="F70" s="860"/>
      <c r="G70" s="860"/>
      <c r="H70" s="860"/>
      <c r="I70" s="860"/>
      <c r="J70" s="860"/>
      <c r="K70" s="860"/>
      <c r="L70" s="860"/>
      <c r="M70" s="860"/>
      <c r="N70" s="860"/>
      <c r="O70" s="860"/>
      <c r="P70" s="861"/>
      <c r="Q70" s="862">
        <v>2643</v>
      </c>
      <c r="R70" s="817"/>
      <c r="S70" s="817"/>
      <c r="T70" s="817"/>
      <c r="U70" s="817"/>
      <c r="V70" s="817">
        <v>2612</v>
      </c>
      <c r="W70" s="817"/>
      <c r="X70" s="817"/>
      <c r="Y70" s="817"/>
      <c r="Z70" s="817"/>
      <c r="AA70" s="817">
        <v>31</v>
      </c>
      <c r="AB70" s="817"/>
      <c r="AC70" s="817"/>
      <c r="AD70" s="817"/>
      <c r="AE70" s="817"/>
      <c r="AF70" s="817">
        <v>30</v>
      </c>
      <c r="AG70" s="817"/>
      <c r="AH70" s="817"/>
      <c r="AI70" s="817"/>
      <c r="AJ70" s="817"/>
      <c r="AK70" s="817" t="s">
        <v>546</v>
      </c>
      <c r="AL70" s="817"/>
      <c r="AM70" s="817"/>
      <c r="AN70" s="817"/>
      <c r="AO70" s="817"/>
      <c r="AP70" s="817">
        <v>466</v>
      </c>
      <c r="AQ70" s="817"/>
      <c r="AR70" s="817"/>
      <c r="AS70" s="817"/>
      <c r="AT70" s="817"/>
      <c r="AU70" s="817" t="s">
        <v>546</v>
      </c>
      <c r="AV70" s="817"/>
      <c r="AW70" s="817"/>
      <c r="AX70" s="817"/>
      <c r="AY70" s="817"/>
      <c r="AZ70" s="863" t="s">
        <v>552</v>
      </c>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543</v>
      </c>
      <c r="C71" s="860"/>
      <c r="D71" s="860"/>
      <c r="E71" s="860"/>
      <c r="F71" s="860"/>
      <c r="G71" s="860"/>
      <c r="H71" s="860"/>
      <c r="I71" s="860"/>
      <c r="J71" s="860"/>
      <c r="K71" s="860"/>
      <c r="L71" s="860"/>
      <c r="M71" s="860"/>
      <c r="N71" s="860"/>
      <c r="O71" s="860"/>
      <c r="P71" s="861"/>
      <c r="Q71" s="862">
        <v>1837</v>
      </c>
      <c r="R71" s="817"/>
      <c r="S71" s="817"/>
      <c r="T71" s="817"/>
      <c r="U71" s="817"/>
      <c r="V71" s="817">
        <v>1890</v>
      </c>
      <c r="W71" s="817"/>
      <c r="X71" s="817"/>
      <c r="Y71" s="817"/>
      <c r="Z71" s="817"/>
      <c r="AA71" s="817">
        <v>53</v>
      </c>
      <c r="AB71" s="817"/>
      <c r="AC71" s="817"/>
      <c r="AD71" s="817"/>
      <c r="AE71" s="817"/>
      <c r="AF71" s="817">
        <v>1174</v>
      </c>
      <c r="AG71" s="817"/>
      <c r="AH71" s="817"/>
      <c r="AI71" s="817"/>
      <c r="AJ71" s="817"/>
      <c r="AK71" s="817" t="s">
        <v>546</v>
      </c>
      <c r="AL71" s="817"/>
      <c r="AM71" s="817"/>
      <c r="AN71" s="817"/>
      <c r="AO71" s="817"/>
      <c r="AP71" s="817">
        <v>18287</v>
      </c>
      <c r="AQ71" s="817"/>
      <c r="AR71" s="817"/>
      <c r="AS71" s="817"/>
      <c r="AT71" s="817"/>
      <c r="AU71" s="817" t="s">
        <v>546</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544</v>
      </c>
      <c r="C72" s="860"/>
      <c r="D72" s="860"/>
      <c r="E72" s="860"/>
      <c r="F72" s="860"/>
      <c r="G72" s="860"/>
      <c r="H72" s="860"/>
      <c r="I72" s="860"/>
      <c r="J72" s="860"/>
      <c r="K72" s="860"/>
      <c r="L72" s="860"/>
      <c r="M72" s="860"/>
      <c r="N72" s="860"/>
      <c r="O72" s="860"/>
      <c r="P72" s="861"/>
      <c r="Q72" s="862">
        <v>32</v>
      </c>
      <c r="R72" s="817"/>
      <c r="S72" s="817"/>
      <c r="T72" s="817"/>
      <c r="U72" s="817"/>
      <c r="V72" s="817">
        <v>30</v>
      </c>
      <c r="W72" s="817"/>
      <c r="X72" s="817"/>
      <c r="Y72" s="817"/>
      <c r="Z72" s="817"/>
      <c r="AA72" s="817">
        <v>2</v>
      </c>
      <c r="AB72" s="817"/>
      <c r="AC72" s="817"/>
      <c r="AD72" s="817"/>
      <c r="AE72" s="817"/>
      <c r="AF72" s="817">
        <v>2</v>
      </c>
      <c r="AG72" s="817"/>
      <c r="AH72" s="817"/>
      <c r="AI72" s="817"/>
      <c r="AJ72" s="817"/>
      <c r="AK72" s="817" t="s">
        <v>546</v>
      </c>
      <c r="AL72" s="817"/>
      <c r="AM72" s="817"/>
      <c r="AN72" s="817"/>
      <c r="AO72" s="817"/>
      <c r="AP72" s="817" t="s">
        <v>546</v>
      </c>
      <c r="AQ72" s="817"/>
      <c r="AR72" s="817"/>
      <c r="AS72" s="817"/>
      <c r="AT72" s="817"/>
      <c r="AU72" s="817" t="s">
        <v>546</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545</v>
      </c>
      <c r="C73" s="860"/>
      <c r="D73" s="860"/>
      <c r="E73" s="860"/>
      <c r="F73" s="860"/>
      <c r="G73" s="860"/>
      <c r="H73" s="860"/>
      <c r="I73" s="860"/>
      <c r="J73" s="860"/>
      <c r="K73" s="860"/>
      <c r="L73" s="860"/>
      <c r="M73" s="860"/>
      <c r="N73" s="860"/>
      <c r="O73" s="860"/>
      <c r="P73" s="861"/>
      <c r="Q73" s="862">
        <v>80</v>
      </c>
      <c r="R73" s="817"/>
      <c r="S73" s="817"/>
      <c r="T73" s="817"/>
      <c r="U73" s="817"/>
      <c r="V73" s="817">
        <v>61</v>
      </c>
      <c r="W73" s="817"/>
      <c r="X73" s="817"/>
      <c r="Y73" s="817"/>
      <c r="Z73" s="817"/>
      <c r="AA73" s="817">
        <v>19</v>
      </c>
      <c r="AB73" s="817"/>
      <c r="AC73" s="817"/>
      <c r="AD73" s="817"/>
      <c r="AE73" s="817"/>
      <c r="AF73" s="817">
        <v>19</v>
      </c>
      <c r="AG73" s="817"/>
      <c r="AH73" s="817"/>
      <c r="AI73" s="817"/>
      <c r="AJ73" s="817"/>
      <c r="AK73" s="817" t="s">
        <v>546</v>
      </c>
      <c r="AL73" s="817"/>
      <c r="AM73" s="817"/>
      <c r="AN73" s="817"/>
      <c r="AO73" s="817"/>
      <c r="AP73" s="817" t="s">
        <v>546</v>
      </c>
      <c r="AQ73" s="817"/>
      <c r="AR73" s="817"/>
      <c r="AS73" s="817"/>
      <c r="AT73" s="817"/>
      <c r="AU73" s="817" t="s">
        <v>546</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396</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f>SUM(AF68:AF87)</f>
        <v>2338</v>
      </c>
      <c r="AG88" s="828"/>
      <c r="AH88" s="828"/>
      <c r="AI88" s="828"/>
      <c r="AJ88" s="828"/>
      <c r="AK88" s="825"/>
      <c r="AL88" s="825"/>
      <c r="AM88" s="825"/>
      <c r="AN88" s="825"/>
      <c r="AO88" s="825"/>
      <c r="AP88" s="828">
        <f>SUM(AP68:AP87)</f>
        <v>31306</v>
      </c>
      <c r="AQ88" s="828"/>
      <c r="AR88" s="828"/>
      <c r="AS88" s="828"/>
      <c r="AT88" s="828"/>
      <c r="AU88" s="828">
        <f>SUM(AU68:AU87)</f>
        <v>1224</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397</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f>SUM(CR7:CV9)</f>
        <v>60</v>
      </c>
      <c r="CS102" s="836"/>
      <c r="CT102" s="836"/>
      <c r="CU102" s="836"/>
      <c r="CV102" s="879"/>
      <c r="CW102" s="878">
        <f t="shared" ref="CW102" si="0">SUM(CW7:DA9)</f>
        <v>94</v>
      </c>
      <c r="CX102" s="836"/>
      <c r="CY102" s="836"/>
      <c r="CZ102" s="836"/>
      <c r="DA102" s="879"/>
      <c r="DB102" s="878"/>
      <c r="DC102" s="836"/>
      <c r="DD102" s="836"/>
      <c r="DE102" s="836"/>
      <c r="DF102" s="879"/>
      <c r="DG102" s="878">
        <f t="shared" ref="DG102" si="1">SUM(DG7:DK9)</f>
        <v>2790</v>
      </c>
      <c r="DH102" s="836"/>
      <c r="DI102" s="836"/>
      <c r="DJ102" s="836"/>
      <c r="DK102" s="879"/>
      <c r="DL102" s="878"/>
      <c r="DM102" s="836"/>
      <c r="DN102" s="836"/>
      <c r="DO102" s="836"/>
      <c r="DP102" s="879"/>
      <c r="DQ102" s="878">
        <f t="shared" ref="DQ102" si="2">SUM(DQ7:DU9)</f>
        <v>2550</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398</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399</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402</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403</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404</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405</v>
      </c>
      <c r="AB109" s="881"/>
      <c r="AC109" s="881"/>
      <c r="AD109" s="881"/>
      <c r="AE109" s="882"/>
      <c r="AF109" s="880" t="s">
        <v>285</v>
      </c>
      <c r="AG109" s="881"/>
      <c r="AH109" s="881"/>
      <c r="AI109" s="881"/>
      <c r="AJ109" s="882"/>
      <c r="AK109" s="880" t="s">
        <v>284</v>
      </c>
      <c r="AL109" s="881"/>
      <c r="AM109" s="881"/>
      <c r="AN109" s="881"/>
      <c r="AO109" s="882"/>
      <c r="AP109" s="880" t="s">
        <v>406</v>
      </c>
      <c r="AQ109" s="881"/>
      <c r="AR109" s="881"/>
      <c r="AS109" s="881"/>
      <c r="AT109" s="883"/>
      <c r="AU109" s="902" t="s">
        <v>404</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405</v>
      </c>
      <c r="BR109" s="881"/>
      <c r="BS109" s="881"/>
      <c r="BT109" s="881"/>
      <c r="BU109" s="882"/>
      <c r="BV109" s="880" t="s">
        <v>285</v>
      </c>
      <c r="BW109" s="881"/>
      <c r="BX109" s="881"/>
      <c r="BY109" s="881"/>
      <c r="BZ109" s="882"/>
      <c r="CA109" s="880" t="s">
        <v>284</v>
      </c>
      <c r="CB109" s="881"/>
      <c r="CC109" s="881"/>
      <c r="CD109" s="881"/>
      <c r="CE109" s="882"/>
      <c r="CF109" s="903" t="s">
        <v>406</v>
      </c>
      <c r="CG109" s="903"/>
      <c r="CH109" s="903"/>
      <c r="CI109" s="903"/>
      <c r="CJ109" s="903"/>
      <c r="CK109" s="880" t="s">
        <v>407</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405</v>
      </c>
      <c r="DH109" s="881"/>
      <c r="DI109" s="881"/>
      <c r="DJ109" s="881"/>
      <c r="DK109" s="882"/>
      <c r="DL109" s="880" t="s">
        <v>285</v>
      </c>
      <c r="DM109" s="881"/>
      <c r="DN109" s="881"/>
      <c r="DO109" s="881"/>
      <c r="DP109" s="882"/>
      <c r="DQ109" s="880" t="s">
        <v>284</v>
      </c>
      <c r="DR109" s="881"/>
      <c r="DS109" s="881"/>
      <c r="DT109" s="881"/>
      <c r="DU109" s="882"/>
      <c r="DV109" s="880" t="s">
        <v>406</v>
      </c>
      <c r="DW109" s="881"/>
      <c r="DX109" s="881"/>
      <c r="DY109" s="881"/>
      <c r="DZ109" s="883"/>
    </row>
    <row r="110" spans="1:131" s="197" customFormat="1" ht="26.25" customHeight="1">
      <c r="A110" s="884" t="s">
        <v>408</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3360624</v>
      </c>
      <c r="AB110" s="888"/>
      <c r="AC110" s="888"/>
      <c r="AD110" s="888"/>
      <c r="AE110" s="889"/>
      <c r="AF110" s="890">
        <v>3402608</v>
      </c>
      <c r="AG110" s="888"/>
      <c r="AH110" s="888"/>
      <c r="AI110" s="888"/>
      <c r="AJ110" s="889"/>
      <c r="AK110" s="890">
        <v>3179584</v>
      </c>
      <c r="AL110" s="888"/>
      <c r="AM110" s="888"/>
      <c r="AN110" s="888"/>
      <c r="AO110" s="889"/>
      <c r="AP110" s="891">
        <v>22.3</v>
      </c>
      <c r="AQ110" s="892"/>
      <c r="AR110" s="892"/>
      <c r="AS110" s="892"/>
      <c r="AT110" s="893"/>
      <c r="AU110" s="894" t="s">
        <v>60</v>
      </c>
      <c r="AV110" s="895"/>
      <c r="AW110" s="895"/>
      <c r="AX110" s="895"/>
      <c r="AY110" s="896"/>
      <c r="AZ110" s="938" t="s">
        <v>409</v>
      </c>
      <c r="BA110" s="885"/>
      <c r="BB110" s="885"/>
      <c r="BC110" s="885"/>
      <c r="BD110" s="885"/>
      <c r="BE110" s="885"/>
      <c r="BF110" s="885"/>
      <c r="BG110" s="885"/>
      <c r="BH110" s="885"/>
      <c r="BI110" s="885"/>
      <c r="BJ110" s="885"/>
      <c r="BK110" s="885"/>
      <c r="BL110" s="885"/>
      <c r="BM110" s="885"/>
      <c r="BN110" s="885"/>
      <c r="BO110" s="885"/>
      <c r="BP110" s="886"/>
      <c r="BQ110" s="924">
        <v>32386620</v>
      </c>
      <c r="BR110" s="925"/>
      <c r="BS110" s="925"/>
      <c r="BT110" s="925"/>
      <c r="BU110" s="925"/>
      <c r="BV110" s="925">
        <v>32682556</v>
      </c>
      <c r="BW110" s="925"/>
      <c r="BX110" s="925"/>
      <c r="BY110" s="925"/>
      <c r="BZ110" s="925"/>
      <c r="CA110" s="925">
        <v>33780925</v>
      </c>
      <c r="CB110" s="925"/>
      <c r="CC110" s="925"/>
      <c r="CD110" s="925"/>
      <c r="CE110" s="925"/>
      <c r="CF110" s="939">
        <v>237.4</v>
      </c>
      <c r="CG110" s="940"/>
      <c r="CH110" s="940"/>
      <c r="CI110" s="940"/>
      <c r="CJ110" s="940"/>
      <c r="CK110" s="941" t="s">
        <v>410</v>
      </c>
      <c r="CL110" s="942"/>
      <c r="CM110" s="921" t="s">
        <v>411</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412</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413</v>
      </c>
      <c r="BA111" s="948"/>
      <c r="BB111" s="948"/>
      <c r="BC111" s="948"/>
      <c r="BD111" s="948"/>
      <c r="BE111" s="948"/>
      <c r="BF111" s="948"/>
      <c r="BG111" s="948"/>
      <c r="BH111" s="948"/>
      <c r="BI111" s="948"/>
      <c r="BJ111" s="948"/>
      <c r="BK111" s="948"/>
      <c r="BL111" s="948"/>
      <c r="BM111" s="948"/>
      <c r="BN111" s="948"/>
      <c r="BO111" s="948"/>
      <c r="BP111" s="949"/>
      <c r="BQ111" s="917">
        <v>783856</v>
      </c>
      <c r="BR111" s="918"/>
      <c r="BS111" s="918"/>
      <c r="BT111" s="918"/>
      <c r="BU111" s="918"/>
      <c r="BV111" s="918">
        <v>656059</v>
      </c>
      <c r="BW111" s="918"/>
      <c r="BX111" s="918"/>
      <c r="BY111" s="918"/>
      <c r="BZ111" s="918"/>
      <c r="CA111" s="918">
        <v>531757</v>
      </c>
      <c r="CB111" s="918"/>
      <c r="CC111" s="918"/>
      <c r="CD111" s="918"/>
      <c r="CE111" s="918"/>
      <c r="CF111" s="912">
        <v>3.7</v>
      </c>
      <c r="CG111" s="913"/>
      <c r="CH111" s="913"/>
      <c r="CI111" s="913"/>
      <c r="CJ111" s="913"/>
      <c r="CK111" s="943"/>
      <c r="CL111" s="944"/>
      <c r="CM111" s="914" t="s">
        <v>414</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415</v>
      </c>
      <c r="DH111" s="918"/>
      <c r="DI111" s="918"/>
      <c r="DJ111" s="918"/>
      <c r="DK111" s="918"/>
      <c r="DL111" s="918" t="s">
        <v>415</v>
      </c>
      <c r="DM111" s="918"/>
      <c r="DN111" s="918"/>
      <c r="DO111" s="918"/>
      <c r="DP111" s="918"/>
      <c r="DQ111" s="918" t="s">
        <v>415</v>
      </c>
      <c r="DR111" s="918"/>
      <c r="DS111" s="918"/>
      <c r="DT111" s="918"/>
      <c r="DU111" s="918"/>
      <c r="DV111" s="919" t="s">
        <v>415</v>
      </c>
      <c r="DW111" s="919"/>
      <c r="DX111" s="919"/>
      <c r="DY111" s="919"/>
      <c r="DZ111" s="920"/>
    </row>
    <row r="112" spans="1:131" s="197" customFormat="1" ht="26.25" customHeight="1">
      <c r="A112" s="950" t="s">
        <v>416</v>
      </c>
      <c r="B112" s="951"/>
      <c r="C112" s="948" t="s">
        <v>417</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418</v>
      </c>
      <c r="BA112" s="948"/>
      <c r="BB112" s="948"/>
      <c r="BC112" s="948"/>
      <c r="BD112" s="948"/>
      <c r="BE112" s="948"/>
      <c r="BF112" s="948"/>
      <c r="BG112" s="948"/>
      <c r="BH112" s="948"/>
      <c r="BI112" s="948"/>
      <c r="BJ112" s="948"/>
      <c r="BK112" s="948"/>
      <c r="BL112" s="948"/>
      <c r="BM112" s="948"/>
      <c r="BN112" s="948"/>
      <c r="BO112" s="948"/>
      <c r="BP112" s="949"/>
      <c r="BQ112" s="917">
        <v>11058459</v>
      </c>
      <c r="BR112" s="918"/>
      <c r="BS112" s="918"/>
      <c r="BT112" s="918"/>
      <c r="BU112" s="918"/>
      <c r="BV112" s="918">
        <v>10532046</v>
      </c>
      <c r="BW112" s="918"/>
      <c r="BX112" s="918"/>
      <c r="BY112" s="918"/>
      <c r="BZ112" s="918"/>
      <c r="CA112" s="918">
        <v>10019536</v>
      </c>
      <c r="CB112" s="918"/>
      <c r="CC112" s="918"/>
      <c r="CD112" s="918"/>
      <c r="CE112" s="918"/>
      <c r="CF112" s="912">
        <v>70.400000000000006</v>
      </c>
      <c r="CG112" s="913"/>
      <c r="CH112" s="913"/>
      <c r="CI112" s="913"/>
      <c r="CJ112" s="913"/>
      <c r="CK112" s="943"/>
      <c r="CL112" s="944"/>
      <c r="CM112" s="914" t="s">
        <v>419</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242378</v>
      </c>
      <c r="DH112" s="918"/>
      <c r="DI112" s="918"/>
      <c r="DJ112" s="918"/>
      <c r="DK112" s="918"/>
      <c r="DL112" s="918">
        <v>161586</v>
      </c>
      <c r="DM112" s="918"/>
      <c r="DN112" s="918"/>
      <c r="DO112" s="918"/>
      <c r="DP112" s="918"/>
      <c r="DQ112" s="918">
        <v>80793</v>
      </c>
      <c r="DR112" s="918"/>
      <c r="DS112" s="918"/>
      <c r="DT112" s="918"/>
      <c r="DU112" s="918"/>
      <c r="DV112" s="919">
        <v>0.6</v>
      </c>
      <c r="DW112" s="919"/>
      <c r="DX112" s="919"/>
      <c r="DY112" s="919"/>
      <c r="DZ112" s="920"/>
    </row>
    <row r="113" spans="1:130" s="197" customFormat="1" ht="26.25" customHeight="1">
      <c r="A113" s="952"/>
      <c r="B113" s="953"/>
      <c r="C113" s="948" t="s">
        <v>420</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955622</v>
      </c>
      <c r="AB113" s="932"/>
      <c r="AC113" s="932"/>
      <c r="AD113" s="932"/>
      <c r="AE113" s="933"/>
      <c r="AF113" s="934">
        <v>925742</v>
      </c>
      <c r="AG113" s="932"/>
      <c r="AH113" s="932"/>
      <c r="AI113" s="932"/>
      <c r="AJ113" s="933"/>
      <c r="AK113" s="934">
        <v>926609</v>
      </c>
      <c r="AL113" s="932"/>
      <c r="AM113" s="932"/>
      <c r="AN113" s="932"/>
      <c r="AO113" s="933"/>
      <c r="AP113" s="935">
        <v>6.5</v>
      </c>
      <c r="AQ113" s="936"/>
      <c r="AR113" s="936"/>
      <c r="AS113" s="936"/>
      <c r="AT113" s="937"/>
      <c r="AU113" s="897"/>
      <c r="AV113" s="898"/>
      <c r="AW113" s="898"/>
      <c r="AX113" s="898"/>
      <c r="AY113" s="899"/>
      <c r="AZ113" s="947" t="s">
        <v>421</v>
      </c>
      <c r="BA113" s="948"/>
      <c r="BB113" s="948"/>
      <c r="BC113" s="948"/>
      <c r="BD113" s="948"/>
      <c r="BE113" s="948"/>
      <c r="BF113" s="948"/>
      <c r="BG113" s="948"/>
      <c r="BH113" s="948"/>
      <c r="BI113" s="948"/>
      <c r="BJ113" s="948"/>
      <c r="BK113" s="948"/>
      <c r="BL113" s="948"/>
      <c r="BM113" s="948"/>
      <c r="BN113" s="948"/>
      <c r="BO113" s="948"/>
      <c r="BP113" s="949"/>
      <c r="BQ113" s="917">
        <v>1734251</v>
      </c>
      <c r="BR113" s="918"/>
      <c r="BS113" s="918"/>
      <c r="BT113" s="918"/>
      <c r="BU113" s="918"/>
      <c r="BV113" s="918">
        <v>1518399</v>
      </c>
      <c r="BW113" s="918"/>
      <c r="BX113" s="918"/>
      <c r="BY113" s="918"/>
      <c r="BZ113" s="918"/>
      <c r="CA113" s="918">
        <v>1224457</v>
      </c>
      <c r="CB113" s="918"/>
      <c r="CC113" s="918"/>
      <c r="CD113" s="918"/>
      <c r="CE113" s="918"/>
      <c r="CF113" s="912">
        <v>8.6</v>
      </c>
      <c r="CG113" s="913"/>
      <c r="CH113" s="913"/>
      <c r="CI113" s="913"/>
      <c r="CJ113" s="913"/>
      <c r="CK113" s="943"/>
      <c r="CL113" s="944"/>
      <c r="CM113" s="914" t="s">
        <v>422</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423</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175362</v>
      </c>
      <c r="AB114" s="957"/>
      <c r="AC114" s="957"/>
      <c r="AD114" s="957"/>
      <c r="AE114" s="958"/>
      <c r="AF114" s="959">
        <v>157677</v>
      </c>
      <c r="AG114" s="957"/>
      <c r="AH114" s="957"/>
      <c r="AI114" s="957"/>
      <c r="AJ114" s="958"/>
      <c r="AK114" s="959">
        <v>141696</v>
      </c>
      <c r="AL114" s="957"/>
      <c r="AM114" s="957"/>
      <c r="AN114" s="957"/>
      <c r="AO114" s="958"/>
      <c r="AP114" s="960">
        <v>1</v>
      </c>
      <c r="AQ114" s="961"/>
      <c r="AR114" s="961"/>
      <c r="AS114" s="961"/>
      <c r="AT114" s="962"/>
      <c r="AU114" s="897"/>
      <c r="AV114" s="898"/>
      <c r="AW114" s="898"/>
      <c r="AX114" s="898"/>
      <c r="AY114" s="899"/>
      <c r="AZ114" s="947" t="s">
        <v>424</v>
      </c>
      <c r="BA114" s="948"/>
      <c r="BB114" s="948"/>
      <c r="BC114" s="948"/>
      <c r="BD114" s="948"/>
      <c r="BE114" s="948"/>
      <c r="BF114" s="948"/>
      <c r="BG114" s="948"/>
      <c r="BH114" s="948"/>
      <c r="BI114" s="948"/>
      <c r="BJ114" s="948"/>
      <c r="BK114" s="948"/>
      <c r="BL114" s="948"/>
      <c r="BM114" s="948"/>
      <c r="BN114" s="948"/>
      <c r="BO114" s="948"/>
      <c r="BP114" s="949"/>
      <c r="BQ114" s="917">
        <v>3263965</v>
      </c>
      <c r="BR114" s="918"/>
      <c r="BS114" s="918"/>
      <c r="BT114" s="918"/>
      <c r="BU114" s="918"/>
      <c r="BV114" s="918">
        <v>3211023</v>
      </c>
      <c r="BW114" s="918"/>
      <c r="BX114" s="918"/>
      <c r="BY114" s="918"/>
      <c r="BZ114" s="918"/>
      <c r="CA114" s="918">
        <v>2824516</v>
      </c>
      <c r="CB114" s="918"/>
      <c r="CC114" s="918"/>
      <c r="CD114" s="918"/>
      <c r="CE114" s="918"/>
      <c r="CF114" s="912">
        <v>19.899999999999999</v>
      </c>
      <c r="CG114" s="913"/>
      <c r="CH114" s="913"/>
      <c r="CI114" s="913"/>
      <c r="CJ114" s="913"/>
      <c r="CK114" s="943"/>
      <c r="CL114" s="944"/>
      <c r="CM114" s="914" t="s">
        <v>425</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v>14225</v>
      </c>
      <c r="DH114" s="957"/>
      <c r="DI114" s="957"/>
      <c r="DJ114" s="957"/>
      <c r="DK114" s="958"/>
      <c r="DL114" s="959">
        <v>12193</v>
      </c>
      <c r="DM114" s="957"/>
      <c r="DN114" s="957"/>
      <c r="DO114" s="957"/>
      <c r="DP114" s="958"/>
      <c r="DQ114" s="959">
        <v>10160</v>
      </c>
      <c r="DR114" s="957"/>
      <c r="DS114" s="957"/>
      <c r="DT114" s="957"/>
      <c r="DU114" s="958"/>
      <c r="DV114" s="960">
        <v>0.1</v>
      </c>
      <c r="DW114" s="961"/>
      <c r="DX114" s="961"/>
      <c r="DY114" s="961"/>
      <c r="DZ114" s="962"/>
    </row>
    <row r="115" spans="1:130" s="197" customFormat="1" ht="26.25" customHeight="1">
      <c r="A115" s="952"/>
      <c r="B115" s="953"/>
      <c r="C115" s="948" t="s">
        <v>426</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138304</v>
      </c>
      <c r="AB115" s="932"/>
      <c r="AC115" s="932"/>
      <c r="AD115" s="932"/>
      <c r="AE115" s="933"/>
      <c r="AF115" s="934">
        <v>133900</v>
      </c>
      <c r="AG115" s="932"/>
      <c r="AH115" s="932"/>
      <c r="AI115" s="932"/>
      <c r="AJ115" s="933"/>
      <c r="AK115" s="934">
        <v>130369</v>
      </c>
      <c r="AL115" s="932"/>
      <c r="AM115" s="932"/>
      <c r="AN115" s="932"/>
      <c r="AO115" s="933"/>
      <c r="AP115" s="935">
        <v>0.9</v>
      </c>
      <c r="AQ115" s="936"/>
      <c r="AR115" s="936"/>
      <c r="AS115" s="936"/>
      <c r="AT115" s="937"/>
      <c r="AU115" s="897"/>
      <c r="AV115" s="898"/>
      <c r="AW115" s="898"/>
      <c r="AX115" s="898"/>
      <c r="AY115" s="899"/>
      <c r="AZ115" s="947" t="s">
        <v>427</v>
      </c>
      <c r="BA115" s="948"/>
      <c r="BB115" s="948"/>
      <c r="BC115" s="948"/>
      <c r="BD115" s="948"/>
      <c r="BE115" s="948"/>
      <c r="BF115" s="948"/>
      <c r="BG115" s="948"/>
      <c r="BH115" s="948"/>
      <c r="BI115" s="948"/>
      <c r="BJ115" s="948"/>
      <c r="BK115" s="948"/>
      <c r="BL115" s="948"/>
      <c r="BM115" s="948"/>
      <c r="BN115" s="948"/>
      <c r="BO115" s="948"/>
      <c r="BP115" s="949"/>
      <c r="BQ115" s="917">
        <v>5196099</v>
      </c>
      <c r="BR115" s="918"/>
      <c r="BS115" s="918"/>
      <c r="BT115" s="918"/>
      <c r="BU115" s="918"/>
      <c r="BV115" s="918">
        <v>3884724</v>
      </c>
      <c r="BW115" s="918"/>
      <c r="BX115" s="918"/>
      <c r="BY115" s="918"/>
      <c r="BZ115" s="918"/>
      <c r="CA115" s="918">
        <v>2550267</v>
      </c>
      <c r="CB115" s="918"/>
      <c r="CC115" s="918"/>
      <c r="CD115" s="918"/>
      <c r="CE115" s="918"/>
      <c r="CF115" s="912">
        <v>17.899999999999999</v>
      </c>
      <c r="CG115" s="913"/>
      <c r="CH115" s="913"/>
      <c r="CI115" s="913"/>
      <c r="CJ115" s="913"/>
      <c r="CK115" s="943"/>
      <c r="CL115" s="944"/>
      <c r="CM115" s="947" t="s">
        <v>428</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251240</v>
      </c>
      <c r="DH115" s="957"/>
      <c r="DI115" s="957"/>
      <c r="DJ115" s="957"/>
      <c r="DK115" s="958"/>
      <c r="DL115" s="959">
        <v>239820</v>
      </c>
      <c r="DM115" s="957"/>
      <c r="DN115" s="957"/>
      <c r="DO115" s="957"/>
      <c r="DP115" s="958"/>
      <c r="DQ115" s="959">
        <v>228400</v>
      </c>
      <c r="DR115" s="957"/>
      <c r="DS115" s="957"/>
      <c r="DT115" s="957"/>
      <c r="DU115" s="958"/>
      <c r="DV115" s="960">
        <v>1.6</v>
      </c>
      <c r="DW115" s="961"/>
      <c r="DX115" s="961"/>
      <c r="DY115" s="961"/>
      <c r="DZ115" s="962"/>
    </row>
    <row r="116" spans="1:130" s="197" customFormat="1" ht="26.25" customHeight="1">
      <c r="A116" s="954"/>
      <c r="B116" s="955"/>
      <c r="C116" s="969" t="s">
        <v>429</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6463</v>
      </c>
      <c r="AB116" s="957"/>
      <c r="AC116" s="957"/>
      <c r="AD116" s="957"/>
      <c r="AE116" s="958"/>
      <c r="AF116" s="959">
        <v>4516</v>
      </c>
      <c r="AG116" s="957"/>
      <c r="AH116" s="957"/>
      <c r="AI116" s="957"/>
      <c r="AJ116" s="958"/>
      <c r="AK116" s="959">
        <v>3211</v>
      </c>
      <c r="AL116" s="957"/>
      <c r="AM116" s="957"/>
      <c r="AN116" s="957"/>
      <c r="AO116" s="958"/>
      <c r="AP116" s="960">
        <v>0</v>
      </c>
      <c r="AQ116" s="961"/>
      <c r="AR116" s="961"/>
      <c r="AS116" s="961"/>
      <c r="AT116" s="962"/>
      <c r="AU116" s="897"/>
      <c r="AV116" s="898"/>
      <c r="AW116" s="898"/>
      <c r="AX116" s="898"/>
      <c r="AY116" s="899"/>
      <c r="AZ116" s="947" t="s">
        <v>430</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431</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274577</v>
      </c>
      <c r="DH116" s="957"/>
      <c r="DI116" s="957"/>
      <c r="DJ116" s="957"/>
      <c r="DK116" s="958"/>
      <c r="DL116" s="959">
        <v>241309</v>
      </c>
      <c r="DM116" s="957"/>
      <c r="DN116" s="957"/>
      <c r="DO116" s="957"/>
      <c r="DP116" s="958"/>
      <c r="DQ116" s="959">
        <v>211532</v>
      </c>
      <c r="DR116" s="957"/>
      <c r="DS116" s="957"/>
      <c r="DT116" s="957"/>
      <c r="DU116" s="958"/>
      <c r="DV116" s="960">
        <v>1.5</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432</v>
      </c>
      <c r="Z117" s="882"/>
      <c r="AA117" s="994">
        <v>4636375</v>
      </c>
      <c r="AB117" s="964"/>
      <c r="AC117" s="964"/>
      <c r="AD117" s="964"/>
      <c r="AE117" s="965"/>
      <c r="AF117" s="963">
        <v>4624443</v>
      </c>
      <c r="AG117" s="964"/>
      <c r="AH117" s="964"/>
      <c r="AI117" s="964"/>
      <c r="AJ117" s="965"/>
      <c r="AK117" s="963">
        <v>4381469</v>
      </c>
      <c r="AL117" s="964"/>
      <c r="AM117" s="964"/>
      <c r="AN117" s="964"/>
      <c r="AO117" s="965"/>
      <c r="AP117" s="966"/>
      <c r="AQ117" s="967"/>
      <c r="AR117" s="967"/>
      <c r="AS117" s="967"/>
      <c r="AT117" s="968"/>
      <c r="AU117" s="897"/>
      <c r="AV117" s="898"/>
      <c r="AW117" s="898"/>
      <c r="AX117" s="898"/>
      <c r="AY117" s="899"/>
      <c r="AZ117" s="993" t="s">
        <v>433</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434</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407</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405</v>
      </c>
      <c r="AB118" s="881"/>
      <c r="AC118" s="881"/>
      <c r="AD118" s="881"/>
      <c r="AE118" s="882"/>
      <c r="AF118" s="880" t="s">
        <v>285</v>
      </c>
      <c r="AG118" s="881"/>
      <c r="AH118" s="881"/>
      <c r="AI118" s="881"/>
      <c r="AJ118" s="882"/>
      <c r="AK118" s="880" t="s">
        <v>284</v>
      </c>
      <c r="AL118" s="881"/>
      <c r="AM118" s="881"/>
      <c r="AN118" s="881"/>
      <c r="AO118" s="882"/>
      <c r="AP118" s="988" t="s">
        <v>406</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435</v>
      </c>
      <c r="BP118" s="992"/>
      <c r="BQ118" s="983">
        <v>54423250</v>
      </c>
      <c r="BR118" s="984"/>
      <c r="BS118" s="984"/>
      <c r="BT118" s="984"/>
      <c r="BU118" s="984"/>
      <c r="BV118" s="984">
        <v>52484807</v>
      </c>
      <c r="BW118" s="984"/>
      <c r="BX118" s="984"/>
      <c r="BY118" s="984"/>
      <c r="BZ118" s="984"/>
      <c r="CA118" s="984">
        <v>50931458</v>
      </c>
      <c r="CB118" s="984"/>
      <c r="CC118" s="984"/>
      <c r="CD118" s="984"/>
      <c r="CE118" s="984"/>
      <c r="CF118" s="985"/>
      <c r="CG118" s="986"/>
      <c r="CH118" s="986"/>
      <c r="CI118" s="986"/>
      <c r="CJ118" s="987"/>
      <c r="CK118" s="943"/>
      <c r="CL118" s="944"/>
      <c r="CM118" s="914" t="s">
        <v>436</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410</v>
      </c>
      <c r="B119" s="942"/>
      <c r="C119" s="921" t="s">
        <v>411</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437</v>
      </c>
      <c r="AV119" s="976"/>
      <c r="AW119" s="976"/>
      <c r="AX119" s="976"/>
      <c r="AY119" s="977"/>
      <c r="AZ119" s="938" t="s">
        <v>438</v>
      </c>
      <c r="BA119" s="885"/>
      <c r="BB119" s="885"/>
      <c r="BC119" s="885"/>
      <c r="BD119" s="885"/>
      <c r="BE119" s="885"/>
      <c r="BF119" s="885"/>
      <c r="BG119" s="885"/>
      <c r="BH119" s="885"/>
      <c r="BI119" s="885"/>
      <c r="BJ119" s="885"/>
      <c r="BK119" s="885"/>
      <c r="BL119" s="885"/>
      <c r="BM119" s="885"/>
      <c r="BN119" s="885"/>
      <c r="BO119" s="885"/>
      <c r="BP119" s="886"/>
      <c r="BQ119" s="924">
        <v>1100436</v>
      </c>
      <c r="BR119" s="925"/>
      <c r="BS119" s="925"/>
      <c r="BT119" s="925"/>
      <c r="BU119" s="925"/>
      <c r="BV119" s="925">
        <v>1228626</v>
      </c>
      <c r="BW119" s="925"/>
      <c r="BX119" s="925"/>
      <c r="BY119" s="925"/>
      <c r="BZ119" s="925"/>
      <c r="CA119" s="925">
        <v>1203089</v>
      </c>
      <c r="CB119" s="925"/>
      <c r="CC119" s="925"/>
      <c r="CD119" s="925"/>
      <c r="CE119" s="925"/>
      <c r="CF119" s="939">
        <v>8.5</v>
      </c>
      <c r="CG119" s="940"/>
      <c r="CH119" s="940"/>
      <c r="CI119" s="940"/>
      <c r="CJ119" s="940"/>
      <c r="CK119" s="945"/>
      <c r="CL119" s="946"/>
      <c r="CM119" s="1002" t="s">
        <v>439</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1436</v>
      </c>
      <c r="DH119" s="996"/>
      <c r="DI119" s="996"/>
      <c r="DJ119" s="996"/>
      <c r="DK119" s="997"/>
      <c r="DL119" s="998">
        <v>1151</v>
      </c>
      <c r="DM119" s="996"/>
      <c r="DN119" s="996"/>
      <c r="DO119" s="996"/>
      <c r="DP119" s="997"/>
      <c r="DQ119" s="998">
        <v>872</v>
      </c>
      <c r="DR119" s="996"/>
      <c r="DS119" s="996"/>
      <c r="DT119" s="996"/>
      <c r="DU119" s="997"/>
      <c r="DV119" s="999">
        <v>0</v>
      </c>
      <c r="DW119" s="1000"/>
      <c r="DX119" s="1000"/>
      <c r="DY119" s="1000"/>
      <c r="DZ119" s="1001"/>
    </row>
    <row r="120" spans="1:130" s="197" customFormat="1" ht="26.25" customHeight="1">
      <c r="A120" s="973"/>
      <c r="B120" s="944"/>
      <c r="C120" s="914" t="s">
        <v>414</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440</v>
      </c>
      <c r="BA120" s="948"/>
      <c r="BB120" s="948"/>
      <c r="BC120" s="948"/>
      <c r="BD120" s="948"/>
      <c r="BE120" s="948"/>
      <c r="BF120" s="948"/>
      <c r="BG120" s="948"/>
      <c r="BH120" s="948"/>
      <c r="BI120" s="948"/>
      <c r="BJ120" s="948"/>
      <c r="BK120" s="948"/>
      <c r="BL120" s="948"/>
      <c r="BM120" s="948"/>
      <c r="BN120" s="948"/>
      <c r="BO120" s="948"/>
      <c r="BP120" s="949"/>
      <c r="BQ120" s="917">
        <v>6324530</v>
      </c>
      <c r="BR120" s="918"/>
      <c r="BS120" s="918"/>
      <c r="BT120" s="918"/>
      <c r="BU120" s="918"/>
      <c r="BV120" s="918">
        <v>5942236</v>
      </c>
      <c r="BW120" s="918"/>
      <c r="BX120" s="918"/>
      <c r="BY120" s="918"/>
      <c r="BZ120" s="918"/>
      <c r="CA120" s="918">
        <v>5596754</v>
      </c>
      <c r="CB120" s="918"/>
      <c r="CC120" s="918"/>
      <c r="CD120" s="918"/>
      <c r="CE120" s="918"/>
      <c r="CF120" s="912">
        <v>39.299999999999997</v>
      </c>
      <c r="CG120" s="913"/>
      <c r="CH120" s="913"/>
      <c r="CI120" s="913"/>
      <c r="CJ120" s="913"/>
      <c r="CK120" s="1011" t="s">
        <v>441</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7340397</v>
      </c>
      <c r="DH120" s="925"/>
      <c r="DI120" s="925"/>
      <c r="DJ120" s="925"/>
      <c r="DK120" s="925"/>
      <c r="DL120" s="925">
        <v>7472351</v>
      </c>
      <c r="DM120" s="925"/>
      <c r="DN120" s="925"/>
      <c r="DO120" s="925"/>
      <c r="DP120" s="925"/>
      <c r="DQ120" s="925">
        <v>7166618</v>
      </c>
      <c r="DR120" s="925"/>
      <c r="DS120" s="925"/>
      <c r="DT120" s="925"/>
      <c r="DU120" s="925"/>
      <c r="DV120" s="926">
        <v>50.4</v>
      </c>
      <c r="DW120" s="926"/>
      <c r="DX120" s="926"/>
      <c r="DY120" s="926"/>
      <c r="DZ120" s="927"/>
    </row>
    <row r="121" spans="1:130" s="197" customFormat="1" ht="26.25" customHeight="1">
      <c r="A121" s="973"/>
      <c r="B121" s="944"/>
      <c r="C121" s="1008" t="s">
        <v>442</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80793</v>
      </c>
      <c r="AB121" s="957"/>
      <c r="AC121" s="957"/>
      <c r="AD121" s="957"/>
      <c r="AE121" s="958"/>
      <c r="AF121" s="959">
        <v>80793</v>
      </c>
      <c r="AG121" s="957"/>
      <c r="AH121" s="957"/>
      <c r="AI121" s="957"/>
      <c r="AJ121" s="958"/>
      <c r="AK121" s="959">
        <v>80793</v>
      </c>
      <c r="AL121" s="957"/>
      <c r="AM121" s="957"/>
      <c r="AN121" s="957"/>
      <c r="AO121" s="958"/>
      <c r="AP121" s="960">
        <v>0.6</v>
      </c>
      <c r="AQ121" s="961"/>
      <c r="AR121" s="961"/>
      <c r="AS121" s="961"/>
      <c r="AT121" s="962"/>
      <c r="AU121" s="978"/>
      <c r="AV121" s="979"/>
      <c r="AW121" s="979"/>
      <c r="AX121" s="979"/>
      <c r="AY121" s="980"/>
      <c r="AZ121" s="993" t="s">
        <v>443</v>
      </c>
      <c r="BA121" s="969"/>
      <c r="BB121" s="969"/>
      <c r="BC121" s="969"/>
      <c r="BD121" s="969"/>
      <c r="BE121" s="969"/>
      <c r="BF121" s="969"/>
      <c r="BG121" s="969"/>
      <c r="BH121" s="969"/>
      <c r="BI121" s="969"/>
      <c r="BJ121" s="969"/>
      <c r="BK121" s="969"/>
      <c r="BL121" s="969"/>
      <c r="BM121" s="969"/>
      <c r="BN121" s="969"/>
      <c r="BO121" s="969"/>
      <c r="BP121" s="970"/>
      <c r="BQ121" s="983">
        <v>27515102</v>
      </c>
      <c r="BR121" s="984"/>
      <c r="BS121" s="984"/>
      <c r="BT121" s="984"/>
      <c r="BU121" s="984"/>
      <c r="BV121" s="984">
        <v>28036326</v>
      </c>
      <c r="BW121" s="984"/>
      <c r="BX121" s="984"/>
      <c r="BY121" s="984"/>
      <c r="BZ121" s="984"/>
      <c r="CA121" s="984">
        <v>28976072</v>
      </c>
      <c r="CB121" s="984"/>
      <c r="CC121" s="984"/>
      <c r="CD121" s="984"/>
      <c r="CE121" s="984"/>
      <c r="CF121" s="1022">
        <v>203.7</v>
      </c>
      <c r="CG121" s="1023"/>
      <c r="CH121" s="1023"/>
      <c r="CI121" s="1023"/>
      <c r="CJ121" s="1023"/>
      <c r="CK121" s="1014"/>
      <c r="CL121" s="1015"/>
      <c r="CM121" s="1015"/>
      <c r="CN121" s="1015"/>
      <c r="CO121" s="1016"/>
      <c r="CP121" s="1005" t="s">
        <v>385</v>
      </c>
      <c r="CQ121" s="1006"/>
      <c r="CR121" s="1006"/>
      <c r="CS121" s="1006"/>
      <c r="CT121" s="1006"/>
      <c r="CU121" s="1006"/>
      <c r="CV121" s="1006"/>
      <c r="CW121" s="1006"/>
      <c r="CX121" s="1006"/>
      <c r="CY121" s="1006"/>
      <c r="CZ121" s="1006"/>
      <c r="DA121" s="1006"/>
      <c r="DB121" s="1006"/>
      <c r="DC121" s="1006"/>
      <c r="DD121" s="1006"/>
      <c r="DE121" s="1006"/>
      <c r="DF121" s="1007"/>
      <c r="DG121" s="917">
        <v>2469761</v>
      </c>
      <c r="DH121" s="918"/>
      <c r="DI121" s="918"/>
      <c r="DJ121" s="918"/>
      <c r="DK121" s="918"/>
      <c r="DL121" s="918">
        <v>1849244</v>
      </c>
      <c r="DM121" s="918"/>
      <c r="DN121" s="918"/>
      <c r="DO121" s="918"/>
      <c r="DP121" s="918"/>
      <c r="DQ121" s="918">
        <v>1741563</v>
      </c>
      <c r="DR121" s="918"/>
      <c r="DS121" s="918"/>
      <c r="DT121" s="918"/>
      <c r="DU121" s="918"/>
      <c r="DV121" s="919">
        <v>12.2</v>
      </c>
      <c r="DW121" s="919"/>
      <c r="DX121" s="919"/>
      <c r="DY121" s="919"/>
      <c r="DZ121" s="920"/>
    </row>
    <row r="122" spans="1:130" s="197" customFormat="1" ht="26.25" customHeight="1">
      <c r="A122" s="973"/>
      <c r="B122" s="944"/>
      <c r="C122" s="914" t="s">
        <v>425</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v>2032</v>
      </c>
      <c r="AB122" s="957"/>
      <c r="AC122" s="957"/>
      <c r="AD122" s="957"/>
      <c r="AE122" s="958"/>
      <c r="AF122" s="959">
        <v>2032</v>
      </c>
      <c r="AG122" s="957"/>
      <c r="AH122" s="957"/>
      <c r="AI122" s="957"/>
      <c r="AJ122" s="958"/>
      <c r="AK122" s="959">
        <v>2032</v>
      </c>
      <c r="AL122" s="957"/>
      <c r="AM122" s="957"/>
      <c r="AN122" s="957"/>
      <c r="AO122" s="958"/>
      <c r="AP122" s="960">
        <v>0</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444</v>
      </c>
      <c r="BP122" s="992"/>
      <c r="BQ122" s="1032">
        <v>34940068</v>
      </c>
      <c r="BR122" s="1033"/>
      <c r="BS122" s="1033"/>
      <c r="BT122" s="1033"/>
      <c r="BU122" s="1033"/>
      <c r="BV122" s="1033">
        <v>35207188</v>
      </c>
      <c r="BW122" s="1033"/>
      <c r="BX122" s="1033"/>
      <c r="BY122" s="1033"/>
      <c r="BZ122" s="1033"/>
      <c r="CA122" s="1033">
        <v>35775915</v>
      </c>
      <c r="CB122" s="1033"/>
      <c r="CC122" s="1033"/>
      <c r="CD122" s="1033"/>
      <c r="CE122" s="1033"/>
      <c r="CF122" s="985"/>
      <c r="CG122" s="986"/>
      <c r="CH122" s="986"/>
      <c r="CI122" s="986"/>
      <c r="CJ122" s="987"/>
      <c r="CK122" s="1014"/>
      <c r="CL122" s="1015"/>
      <c r="CM122" s="1015"/>
      <c r="CN122" s="1015"/>
      <c r="CO122" s="1016"/>
      <c r="CP122" s="1005" t="s">
        <v>388</v>
      </c>
      <c r="CQ122" s="1006"/>
      <c r="CR122" s="1006"/>
      <c r="CS122" s="1006"/>
      <c r="CT122" s="1006"/>
      <c r="CU122" s="1006"/>
      <c r="CV122" s="1006"/>
      <c r="CW122" s="1006"/>
      <c r="CX122" s="1006"/>
      <c r="CY122" s="1006"/>
      <c r="CZ122" s="1006"/>
      <c r="DA122" s="1006"/>
      <c r="DB122" s="1006"/>
      <c r="DC122" s="1006"/>
      <c r="DD122" s="1006"/>
      <c r="DE122" s="1006"/>
      <c r="DF122" s="1007"/>
      <c r="DG122" s="917">
        <v>865616</v>
      </c>
      <c r="DH122" s="918"/>
      <c r="DI122" s="918"/>
      <c r="DJ122" s="918"/>
      <c r="DK122" s="918"/>
      <c r="DL122" s="918">
        <v>874059</v>
      </c>
      <c r="DM122" s="918"/>
      <c r="DN122" s="918"/>
      <c r="DO122" s="918"/>
      <c r="DP122" s="918"/>
      <c r="DQ122" s="918">
        <v>823393</v>
      </c>
      <c r="DR122" s="918"/>
      <c r="DS122" s="918"/>
      <c r="DT122" s="918"/>
      <c r="DU122" s="918"/>
      <c r="DV122" s="919">
        <v>5.8</v>
      </c>
      <c r="DW122" s="919"/>
      <c r="DX122" s="919"/>
      <c r="DY122" s="919"/>
      <c r="DZ122" s="920"/>
    </row>
    <row r="123" spans="1:130" s="197" customFormat="1" ht="26.25" customHeight="1" thickBot="1">
      <c r="A123" s="973"/>
      <c r="B123" s="944"/>
      <c r="C123" s="914" t="s">
        <v>431</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39991</v>
      </c>
      <c r="AB123" s="957"/>
      <c r="AC123" s="957"/>
      <c r="AD123" s="957"/>
      <c r="AE123" s="958"/>
      <c r="AF123" s="959">
        <v>39016</v>
      </c>
      <c r="AG123" s="957"/>
      <c r="AH123" s="957"/>
      <c r="AI123" s="957"/>
      <c r="AJ123" s="958"/>
      <c r="AK123" s="959">
        <v>35545</v>
      </c>
      <c r="AL123" s="957"/>
      <c r="AM123" s="957"/>
      <c r="AN123" s="957"/>
      <c r="AO123" s="958"/>
      <c r="AP123" s="960">
        <v>0.2</v>
      </c>
      <c r="AQ123" s="961"/>
      <c r="AR123" s="961"/>
      <c r="AS123" s="961"/>
      <c r="AT123" s="962"/>
      <c r="AU123" s="1029" t="s">
        <v>445</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143.6</v>
      </c>
      <c r="BR123" s="1025"/>
      <c r="BS123" s="1025"/>
      <c r="BT123" s="1025"/>
      <c r="BU123" s="1025"/>
      <c r="BV123" s="1025">
        <v>123.6</v>
      </c>
      <c r="BW123" s="1025"/>
      <c r="BX123" s="1025"/>
      <c r="BY123" s="1025"/>
      <c r="BZ123" s="1025"/>
      <c r="CA123" s="1025">
        <v>106.5</v>
      </c>
      <c r="CB123" s="1025"/>
      <c r="CC123" s="1025"/>
      <c r="CD123" s="1025"/>
      <c r="CE123" s="1025"/>
      <c r="CF123" s="1026"/>
      <c r="CG123" s="1027"/>
      <c r="CH123" s="1027"/>
      <c r="CI123" s="1027"/>
      <c r="CJ123" s="1028"/>
      <c r="CK123" s="1014"/>
      <c r="CL123" s="1015"/>
      <c r="CM123" s="1015"/>
      <c r="CN123" s="1015"/>
      <c r="CO123" s="1016"/>
      <c r="CP123" s="1005" t="s">
        <v>390</v>
      </c>
      <c r="CQ123" s="1006"/>
      <c r="CR123" s="1006"/>
      <c r="CS123" s="1006"/>
      <c r="CT123" s="1006"/>
      <c r="CU123" s="1006"/>
      <c r="CV123" s="1006"/>
      <c r="CW123" s="1006"/>
      <c r="CX123" s="1006"/>
      <c r="CY123" s="1006"/>
      <c r="CZ123" s="1006"/>
      <c r="DA123" s="1006"/>
      <c r="DB123" s="1006"/>
      <c r="DC123" s="1006"/>
      <c r="DD123" s="1006"/>
      <c r="DE123" s="1006"/>
      <c r="DF123" s="1007"/>
      <c r="DG123" s="956">
        <v>154743</v>
      </c>
      <c r="DH123" s="957"/>
      <c r="DI123" s="957"/>
      <c r="DJ123" s="957"/>
      <c r="DK123" s="958"/>
      <c r="DL123" s="959">
        <v>146148</v>
      </c>
      <c r="DM123" s="957"/>
      <c r="DN123" s="957"/>
      <c r="DO123" s="957"/>
      <c r="DP123" s="958"/>
      <c r="DQ123" s="959">
        <v>134987</v>
      </c>
      <c r="DR123" s="957"/>
      <c r="DS123" s="957"/>
      <c r="DT123" s="957"/>
      <c r="DU123" s="958"/>
      <c r="DV123" s="960">
        <v>0.9</v>
      </c>
      <c r="DW123" s="961"/>
      <c r="DX123" s="961"/>
      <c r="DY123" s="961"/>
      <c r="DZ123" s="962"/>
    </row>
    <row r="124" spans="1:130" s="197" customFormat="1" ht="26.25" customHeight="1">
      <c r="A124" s="973"/>
      <c r="B124" s="944"/>
      <c r="C124" s="914" t="s">
        <v>434</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446</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436</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447</v>
      </c>
      <c r="CL125" s="1012"/>
      <c r="CM125" s="1012"/>
      <c r="CN125" s="1012"/>
      <c r="CO125" s="1013"/>
      <c r="CP125" s="938" t="s">
        <v>448</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439</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15077</v>
      </c>
      <c r="AB126" s="957"/>
      <c r="AC126" s="957"/>
      <c r="AD126" s="957"/>
      <c r="AE126" s="958"/>
      <c r="AF126" s="959">
        <v>11705</v>
      </c>
      <c r="AG126" s="957"/>
      <c r="AH126" s="957"/>
      <c r="AI126" s="957"/>
      <c r="AJ126" s="958"/>
      <c r="AK126" s="959">
        <v>11699</v>
      </c>
      <c r="AL126" s="957"/>
      <c r="AM126" s="957"/>
      <c r="AN126" s="957"/>
      <c r="AO126" s="958"/>
      <c r="AP126" s="960">
        <v>0.1</v>
      </c>
      <c r="AQ126" s="961"/>
      <c r="AR126" s="961"/>
      <c r="AS126" s="961"/>
      <c r="AT126" s="962"/>
      <c r="AU126" s="233"/>
      <c r="AV126" s="233"/>
      <c r="AW126" s="233"/>
      <c r="AX126" s="1034" t="s">
        <v>449</v>
      </c>
      <c r="AY126" s="1035"/>
      <c r="AZ126" s="1035"/>
      <c r="BA126" s="1035"/>
      <c r="BB126" s="1035"/>
      <c r="BC126" s="1035"/>
      <c r="BD126" s="1035"/>
      <c r="BE126" s="1036"/>
      <c r="BF126" s="1050" t="s">
        <v>450</v>
      </c>
      <c r="BG126" s="1035"/>
      <c r="BH126" s="1035"/>
      <c r="BI126" s="1035"/>
      <c r="BJ126" s="1035"/>
      <c r="BK126" s="1035"/>
      <c r="BL126" s="1036"/>
      <c r="BM126" s="1050" t="s">
        <v>451</v>
      </c>
      <c r="BN126" s="1035"/>
      <c r="BO126" s="1035"/>
      <c r="BP126" s="1035"/>
      <c r="BQ126" s="1035"/>
      <c r="BR126" s="1035"/>
      <c r="BS126" s="1036"/>
      <c r="BT126" s="1050" t="s">
        <v>452</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453</v>
      </c>
      <c r="CQ126" s="948"/>
      <c r="CR126" s="948"/>
      <c r="CS126" s="948"/>
      <c r="CT126" s="948"/>
      <c r="CU126" s="948"/>
      <c r="CV126" s="948"/>
      <c r="CW126" s="948"/>
      <c r="CX126" s="948"/>
      <c r="CY126" s="948"/>
      <c r="CZ126" s="948"/>
      <c r="DA126" s="948"/>
      <c r="DB126" s="948"/>
      <c r="DC126" s="948"/>
      <c r="DD126" s="948"/>
      <c r="DE126" s="948"/>
      <c r="DF126" s="949"/>
      <c r="DG126" s="917">
        <v>5196099</v>
      </c>
      <c r="DH126" s="918"/>
      <c r="DI126" s="918"/>
      <c r="DJ126" s="918"/>
      <c r="DK126" s="918"/>
      <c r="DL126" s="918">
        <v>3884724</v>
      </c>
      <c r="DM126" s="918"/>
      <c r="DN126" s="918"/>
      <c r="DO126" s="918"/>
      <c r="DP126" s="918"/>
      <c r="DQ126" s="918">
        <v>2550267</v>
      </c>
      <c r="DR126" s="918"/>
      <c r="DS126" s="918"/>
      <c r="DT126" s="918"/>
      <c r="DU126" s="918"/>
      <c r="DV126" s="919">
        <v>17.899999999999999</v>
      </c>
      <c r="DW126" s="919"/>
      <c r="DX126" s="919"/>
      <c r="DY126" s="919"/>
      <c r="DZ126" s="920"/>
    </row>
    <row r="127" spans="1:130" s="197" customFormat="1" ht="26.25" customHeight="1" thickBot="1">
      <c r="A127" s="974"/>
      <c r="B127" s="946"/>
      <c r="C127" s="1002" t="s">
        <v>454</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411</v>
      </c>
      <c r="AB127" s="957"/>
      <c r="AC127" s="957"/>
      <c r="AD127" s="957"/>
      <c r="AE127" s="958"/>
      <c r="AF127" s="959">
        <v>354</v>
      </c>
      <c r="AG127" s="957"/>
      <c r="AH127" s="957"/>
      <c r="AI127" s="957"/>
      <c r="AJ127" s="958"/>
      <c r="AK127" s="959">
        <v>300</v>
      </c>
      <c r="AL127" s="957"/>
      <c r="AM127" s="957"/>
      <c r="AN127" s="957"/>
      <c r="AO127" s="958"/>
      <c r="AP127" s="960">
        <v>0</v>
      </c>
      <c r="AQ127" s="961"/>
      <c r="AR127" s="961"/>
      <c r="AS127" s="961"/>
      <c r="AT127" s="962"/>
      <c r="AU127" s="233"/>
      <c r="AV127" s="233"/>
      <c r="AW127" s="233"/>
      <c r="AX127" s="884" t="s">
        <v>455</v>
      </c>
      <c r="AY127" s="885"/>
      <c r="AZ127" s="885"/>
      <c r="BA127" s="885"/>
      <c r="BB127" s="885"/>
      <c r="BC127" s="885"/>
      <c r="BD127" s="885"/>
      <c r="BE127" s="886"/>
      <c r="BF127" s="1039" t="s">
        <v>111</v>
      </c>
      <c r="BG127" s="1040"/>
      <c r="BH127" s="1040"/>
      <c r="BI127" s="1040"/>
      <c r="BJ127" s="1040"/>
      <c r="BK127" s="1040"/>
      <c r="BL127" s="1049"/>
      <c r="BM127" s="1039">
        <v>12.66</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456</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457</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458</v>
      </c>
      <c r="X128" s="1071"/>
      <c r="Y128" s="1071"/>
      <c r="Z128" s="1072"/>
      <c r="AA128" s="1087">
        <v>632040</v>
      </c>
      <c r="AB128" s="1088"/>
      <c r="AC128" s="1088"/>
      <c r="AD128" s="1088"/>
      <c r="AE128" s="1089"/>
      <c r="AF128" s="1090">
        <v>645662</v>
      </c>
      <c r="AG128" s="1088"/>
      <c r="AH128" s="1088"/>
      <c r="AI128" s="1088"/>
      <c r="AJ128" s="1089"/>
      <c r="AK128" s="1090">
        <v>653387</v>
      </c>
      <c r="AL128" s="1088"/>
      <c r="AM128" s="1088"/>
      <c r="AN128" s="1088"/>
      <c r="AO128" s="1089"/>
      <c r="AP128" s="1091"/>
      <c r="AQ128" s="1092"/>
      <c r="AR128" s="1092"/>
      <c r="AS128" s="1092"/>
      <c r="AT128" s="1093"/>
      <c r="AU128" s="235"/>
      <c r="AV128" s="235"/>
      <c r="AW128" s="235"/>
      <c r="AX128" s="1052" t="s">
        <v>459</v>
      </c>
      <c r="AY128" s="948"/>
      <c r="AZ128" s="948"/>
      <c r="BA128" s="948"/>
      <c r="BB128" s="948"/>
      <c r="BC128" s="948"/>
      <c r="BD128" s="948"/>
      <c r="BE128" s="949"/>
      <c r="BF128" s="1064" t="s">
        <v>111</v>
      </c>
      <c r="BG128" s="1065"/>
      <c r="BH128" s="1065"/>
      <c r="BI128" s="1065"/>
      <c r="BJ128" s="1065"/>
      <c r="BK128" s="1065"/>
      <c r="BL128" s="1066"/>
      <c r="BM128" s="1064">
        <v>17.66</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460</v>
      </c>
      <c r="X129" s="1059"/>
      <c r="Y129" s="1059"/>
      <c r="Z129" s="1060"/>
      <c r="AA129" s="956">
        <v>16090140</v>
      </c>
      <c r="AB129" s="957"/>
      <c r="AC129" s="957"/>
      <c r="AD129" s="957"/>
      <c r="AE129" s="958"/>
      <c r="AF129" s="959">
        <v>16530053</v>
      </c>
      <c r="AG129" s="957"/>
      <c r="AH129" s="957"/>
      <c r="AI129" s="957"/>
      <c r="AJ129" s="958"/>
      <c r="AK129" s="959">
        <v>16758951</v>
      </c>
      <c r="AL129" s="957"/>
      <c r="AM129" s="957"/>
      <c r="AN129" s="957"/>
      <c r="AO129" s="958"/>
      <c r="AP129" s="1061"/>
      <c r="AQ129" s="1062"/>
      <c r="AR129" s="1062"/>
      <c r="AS129" s="1062"/>
      <c r="AT129" s="1063"/>
      <c r="AU129" s="235"/>
      <c r="AV129" s="235"/>
      <c r="AW129" s="235"/>
      <c r="AX129" s="1052" t="s">
        <v>461</v>
      </c>
      <c r="AY129" s="948"/>
      <c r="AZ129" s="948"/>
      <c r="BA129" s="948"/>
      <c r="BB129" s="948"/>
      <c r="BC129" s="948"/>
      <c r="BD129" s="948"/>
      <c r="BE129" s="949"/>
      <c r="BF129" s="1053">
        <v>9.8000000000000007</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462</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463</v>
      </c>
      <c r="X130" s="1059"/>
      <c r="Y130" s="1059"/>
      <c r="Z130" s="1060"/>
      <c r="AA130" s="956">
        <v>2527369</v>
      </c>
      <c r="AB130" s="957"/>
      <c r="AC130" s="957"/>
      <c r="AD130" s="957"/>
      <c r="AE130" s="958"/>
      <c r="AF130" s="959">
        <v>2553636</v>
      </c>
      <c r="AG130" s="957"/>
      <c r="AH130" s="957"/>
      <c r="AI130" s="957"/>
      <c r="AJ130" s="958"/>
      <c r="AK130" s="959">
        <v>2532299</v>
      </c>
      <c r="AL130" s="957"/>
      <c r="AM130" s="957"/>
      <c r="AN130" s="957"/>
      <c r="AO130" s="958"/>
      <c r="AP130" s="1061"/>
      <c r="AQ130" s="1062"/>
      <c r="AR130" s="1062"/>
      <c r="AS130" s="1062"/>
      <c r="AT130" s="1063"/>
      <c r="AU130" s="235"/>
      <c r="AV130" s="235"/>
      <c r="AW130" s="235"/>
      <c r="AX130" s="1111" t="s">
        <v>464</v>
      </c>
      <c r="AY130" s="1043"/>
      <c r="AZ130" s="1043"/>
      <c r="BA130" s="1043"/>
      <c r="BB130" s="1043"/>
      <c r="BC130" s="1043"/>
      <c r="BD130" s="1043"/>
      <c r="BE130" s="1044"/>
      <c r="BF130" s="1073">
        <v>106.5</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465</v>
      </c>
      <c r="X131" s="1082"/>
      <c r="Y131" s="1082"/>
      <c r="Z131" s="1083"/>
      <c r="AA131" s="995">
        <v>13562771</v>
      </c>
      <c r="AB131" s="996"/>
      <c r="AC131" s="996"/>
      <c r="AD131" s="996"/>
      <c r="AE131" s="997"/>
      <c r="AF131" s="998">
        <v>13976417</v>
      </c>
      <c r="AG131" s="996"/>
      <c r="AH131" s="996"/>
      <c r="AI131" s="996"/>
      <c r="AJ131" s="997"/>
      <c r="AK131" s="998">
        <v>14226652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466</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467</v>
      </c>
      <c r="W132" s="1099"/>
      <c r="X132" s="1099"/>
      <c r="Y132" s="1099"/>
      <c r="Z132" s="1100"/>
      <c r="AA132" s="1101">
        <v>10.889854290000001</v>
      </c>
      <c r="AB132" s="1102"/>
      <c r="AC132" s="1102"/>
      <c r="AD132" s="1102"/>
      <c r="AE132" s="1103"/>
      <c r="AF132" s="1104">
        <v>10.19678362</v>
      </c>
      <c r="AG132" s="1102"/>
      <c r="AH132" s="1102"/>
      <c r="AI132" s="1102"/>
      <c r="AJ132" s="1103"/>
      <c r="AK132" s="1104">
        <v>8.4052312520000001</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468</v>
      </c>
      <c r="W133" s="1106"/>
      <c r="X133" s="1106"/>
      <c r="Y133" s="1106"/>
      <c r="Z133" s="1107"/>
      <c r="AA133" s="1108">
        <v>11.5</v>
      </c>
      <c r="AB133" s="1109"/>
      <c r="AC133" s="1109"/>
      <c r="AD133" s="1109"/>
      <c r="AE133" s="1110"/>
      <c r="AF133" s="1108">
        <v>11.1</v>
      </c>
      <c r="AG133" s="1109"/>
      <c r="AH133" s="1109"/>
      <c r="AI133" s="1109"/>
      <c r="AJ133" s="1110"/>
      <c r="AK133" s="1108">
        <v>9.8000000000000007</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5" t="s">
        <v>471</v>
      </c>
      <c r="L7" s="254"/>
      <c r="M7" s="255" t="s">
        <v>472</v>
      </c>
      <c r="N7" s="256"/>
    </row>
    <row r="8" spans="1:16">
      <c r="A8" s="248"/>
      <c r="B8" s="244"/>
      <c r="C8" s="244"/>
      <c r="D8" s="244"/>
      <c r="E8" s="244"/>
      <c r="F8" s="244"/>
      <c r="G8" s="257"/>
      <c r="H8" s="258"/>
      <c r="I8" s="258"/>
      <c r="J8" s="259"/>
      <c r="K8" s="1116"/>
      <c r="L8" s="260" t="s">
        <v>473</v>
      </c>
      <c r="M8" s="261" t="s">
        <v>474</v>
      </c>
      <c r="N8" s="262" t="s">
        <v>475</v>
      </c>
    </row>
    <row r="9" spans="1:16">
      <c r="A9" s="248"/>
      <c r="B9" s="244"/>
      <c r="C9" s="244"/>
      <c r="D9" s="244"/>
      <c r="E9" s="244"/>
      <c r="F9" s="244"/>
      <c r="G9" s="1117" t="s">
        <v>476</v>
      </c>
      <c r="H9" s="1118"/>
      <c r="I9" s="1118"/>
      <c r="J9" s="1119"/>
      <c r="K9" s="263">
        <v>4031641</v>
      </c>
      <c r="L9" s="264">
        <v>67210</v>
      </c>
      <c r="M9" s="265">
        <v>64737</v>
      </c>
      <c r="N9" s="266">
        <v>3.8</v>
      </c>
    </row>
    <row r="10" spans="1:16">
      <c r="A10" s="248"/>
      <c r="B10" s="244"/>
      <c r="C10" s="244"/>
      <c r="D10" s="244"/>
      <c r="E10" s="244"/>
      <c r="F10" s="244"/>
      <c r="G10" s="1117" t="s">
        <v>477</v>
      </c>
      <c r="H10" s="1118"/>
      <c r="I10" s="1118"/>
      <c r="J10" s="1119"/>
      <c r="K10" s="267">
        <v>90559</v>
      </c>
      <c r="L10" s="268">
        <v>1510</v>
      </c>
      <c r="M10" s="269">
        <v>4418</v>
      </c>
      <c r="N10" s="270">
        <v>-65.8</v>
      </c>
    </row>
    <row r="11" spans="1:16" ht="13.5" customHeight="1">
      <c r="A11" s="248"/>
      <c r="B11" s="244"/>
      <c r="C11" s="244"/>
      <c r="D11" s="244"/>
      <c r="E11" s="244"/>
      <c r="F11" s="244"/>
      <c r="G11" s="1117" t="s">
        <v>478</v>
      </c>
      <c r="H11" s="1118"/>
      <c r="I11" s="1118"/>
      <c r="J11" s="1119"/>
      <c r="K11" s="267">
        <v>971217</v>
      </c>
      <c r="L11" s="268">
        <v>16191</v>
      </c>
      <c r="M11" s="269">
        <v>5597</v>
      </c>
      <c r="N11" s="270">
        <v>189.3</v>
      </c>
    </row>
    <row r="12" spans="1:16" ht="13.5" customHeight="1">
      <c r="A12" s="248"/>
      <c r="B12" s="244"/>
      <c r="C12" s="244"/>
      <c r="D12" s="244"/>
      <c r="E12" s="244"/>
      <c r="F12" s="244"/>
      <c r="G12" s="1117" t="s">
        <v>479</v>
      </c>
      <c r="H12" s="1118"/>
      <c r="I12" s="1118"/>
      <c r="J12" s="1119"/>
      <c r="K12" s="267">
        <v>15360</v>
      </c>
      <c r="L12" s="268">
        <v>256</v>
      </c>
      <c r="M12" s="269">
        <v>967</v>
      </c>
      <c r="N12" s="270">
        <v>-73.5</v>
      </c>
    </row>
    <row r="13" spans="1:16" ht="13.5" customHeight="1">
      <c r="A13" s="248"/>
      <c r="B13" s="244"/>
      <c r="C13" s="244"/>
      <c r="D13" s="244"/>
      <c r="E13" s="244"/>
      <c r="F13" s="244"/>
      <c r="G13" s="1117" t="s">
        <v>480</v>
      </c>
      <c r="H13" s="1118"/>
      <c r="I13" s="1118"/>
      <c r="J13" s="1119"/>
      <c r="K13" s="267" t="s">
        <v>481</v>
      </c>
      <c r="L13" s="268" t="s">
        <v>481</v>
      </c>
      <c r="M13" s="269">
        <v>2</v>
      </c>
      <c r="N13" s="270" t="s">
        <v>481</v>
      </c>
    </row>
    <row r="14" spans="1:16" ht="13.5" customHeight="1">
      <c r="A14" s="248"/>
      <c r="B14" s="244"/>
      <c r="C14" s="244"/>
      <c r="D14" s="244"/>
      <c r="E14" s="244"/>
      <c r="F14" s="244"/>
      <c r="G14" s="1117" t="s">
        <v>482</v>
      </c>
      <c r="H14" s="1118"/>
      <c r="I14" s="1118"/>
      <c r="J14" s="1119"/>
      <c r="K14" s="267">
        <v>286907</v>
      </c>
      <c r="L14" s="268">
        <v>4783</v>
      </c>
      <c r="M14" s="269">
        <v>2800</v>
      </c>
      <c r="N14" s="270">
        <v>70.8</v>
      </c>
    </row>
    <row r="15" spans="1:16" ht="13.5" customHeight="1">
      <c r="A15" s="248"/>
      <c r="B15" s="244"/>
      <c r="C15" s="244"/>
      <c r="D15" s="244"/>
      <c r="E15" s="244"/>
      <c r="F15" s="244"/>
      <c r="G15" s="1117" t="s">
        <v>483</v>
      </c>
      <c r="H15" s="1118"/>
      <c r="I15" s="1118"/>
      <c r="J15" s="1119"/>
      <c r="K15" s="267">
        <v>125355</v>
      </c>
      <c r="L15" s="268">
        <v>2090</v>
      </c>
      <c r="M15" s="269">
        <v>1482</v>
      </c>
      <c r="N15" s="270">
        <v>41</v>
      </c>
    </row>
    <row r="16" spans="1:16">
      <c r="A16" s="248"/>
      <c r="B16" s="244"/>
      <c r="C16" s="244"/>
      <c r="D16" s="244"/>
      <c r="E16" s="244"/>
      <c r="F16" s="244"/>
      <c r="G16" s="1120" t="s">
        <v>484</v>
      </c>
      <c r="H16" s="1121"/>
      <c r="I16" s="1121"/>
      <c r="J16" s="1122"/>
      <c r="K16" s="268">
        <v>-586251</v>
      </c>
      <c r="L16" s="268">
        <v>-9773</v>
      </c>
      <c r="M16" s="269">
        <v>-7690</v>
      </c>
      <c r="N16" s="270">
        <v>27.1</v>
      </c>
    </row>
    <row r="17" spans="1:16">
      <c r="A17" s="248"/>
      <c r="B17" s="244"/>
      <c r="C17" s="244"/>
      <c r="D17" s="244"/>
      <c r="E17" s="244"/>
      <c r="F17" s="244"/>
      <c r="G17" s="1120" t="s">
        <v>169</v>
      </c>
      <c r="H17" s="1121"/>
      <c r="I17" s="1121"/>
      <c r="J17" s="1122"/>
      <c r="K17" s="268">
        <v>4934788</v>
      </c>
      <c r="L17" s="268">
        <v>82266</v>
      </c>
      <c r="M17" s="269">
        <v>72313</v>
      </c>
      <c r="N17" s="270">
        <v>13.8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12" t="s">
        <v>489</v>
      </c>
      <c r="H21" s="1113"/>
      <c r="I21" s="1113"/>
      <c r="J21" s="1114"/>
      <c r="K21" s="280">
        <v>6.53</v>
      </c>
      <c r="L21" s="281">
        <v>7.17</v>
      </c>
      <c r="M21" s="282">
        <v>-0.64</v>
      </c>
      <c r="N21" s="249"/>
      <c r="O21" s="283"/>
      <c r="P21" s="279"/>
    </row>
    <row r="22" spans="1:16" s="284" customFormat="1">
      <c r="A22" s="279"/>
      <c r="B22" s="249"/>
      <c r="C22" s="249"/>
      <c r="D22" s="249"/>
      <c r="E22" s="249"/>
      <c r="F22" s="249"/>
      <c r="G22" s="1112" t="s">
        <v>490</v>
      </c>
      <c r="H22" s="1113"/>
      <c r="I22" s="1113"/>
      <c r="J22" s="1114"/>
      <c r="K22" s="285">
        <v>99.5</v>
      </c>
      <c r="L22" s="286">
        <v>98.1</v>
      </c>
      <c r="M22" s="287">
        <v>1.4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5" t="s">
        <v>471</v>
      </c>
      <c r="L30" s="254"/>
      <c r="M30" s="255" t="s">
        <v>472</v>
      </c>
      <c r="N30" s="256"/>
    </row>
    <row r="31" spans="1:16">
      <c r="A31" s="248"/>
      <c r="B31" s="244"/>
      <c r="C31" s="244"/>
      <c r="D31" s="244"/>
      <c r="E31" s="244"/>
      <c r="F31" s="244"/>
      <c r="G31" s="257"/>
      <c r="H31" s="258"/>
      <c r="I31" s="258"/>
      <c r="J31" s="259"/>
      <c r="K31" s="1116"/>
      <c r="L31" s="260" t="s">
        <v>473</v>
      </c>
      <c r="M31" s="261" t="s">
        <v>474</v>
      </c>
      <c r="N31" s="262" t="s">
        <v>475</v>
      </c>
    </row>
    <row r="32" spans="1:16" ht="27" customHeight="1">
      <c r="A32" s="248"/>
      <c r="B32" s="244"/>
      <c r="C32" s="244"/>
      <c r="D32" s="244"/>
      <c r="E32" s="244"/>
      <c r="F32" s="244"/>
      <c r="G32" s="1128" t="s">
        <v>494</v>
      </c>
      <c r="H32" s="1129"/>
      <c r="I32" s="1129"/>
      <c r="J32" s="1130"/>
      <c r="K32" s="294">
        <v>3179584</v>
      </c>
      <c r="L32" s="294">
        <v>53005</v>
      </c>
      <c r="M32" s="295">
        <v>43357</v>
      </c>
      <c r="N32" s="296">
        <v>22.3</v>
      </c>
    </row>
    <row r="33" spans="1:16" ht="13.5" customHeight="1">
      <c r="A33" s="248"/>
      <c r="B33" s="244"/>
      <c r="C33" s="244"/>
      <c r="D33" s="244"/>
      <c r="E33" s="244"/>
      <c r="F33" s="244"/>
      <c r="G33" s="1128" t="s">
        <v>495</v>
      </c>
      <c r="H33" s="1129"/>
      <c r="I33" s="1129"/>
      <c r="J33" s="1130"/>
      <c r="K33" s="294" t="s">
        <v>481</v>
      </c>
      <c r="L33" s="294" t="s">
        <v>481</v>
      </c>
      <c r="M33" s="295">
        <v>5</v>
      </c>
      <c r="N33" s="296" t="s">
        <v>481</v>
      </c>
    </row>
    <row r="34" spans="1:16" ht="27" customHeight="1">
      <c r="A34" s="248"/>
      <c r="B34" s="244"/>
      <c r="C34" s="244"/>
      <c r="D34" s="244"/>
      <c r="E34" s="244"/>
      <c r="F34" s="244"/>
      <c r="G34" s="1128" t="s">
        <v>496</v>
      </c>
      <c r="H34" s="1129"/>
      <c r="I34" s="1129"/>
      <c r="J34" s="1130"/>
      <c r="K34" s="294" t="s">
        <v>481</v>
      </c>
      <c r="L34" s="294" t="s">
        <v>481</v>
      </c>
      <c r="M34" s="295">
        <v>40</v>
      </c>
      <c r="N34" s="296" t="s">
        <v>481</v>
      </c>
    </row>
    <row r="35" spans="1:16" ht="27" customHeight="1">
      <c r="A35" s="248"/>
      <c r="B35" s="244"/>
      <c r="C35" s="244"/>
      <c r="D35" s="244"/>
      <c r="E35" s="244"/>
      <c r="F35" s="244"/>
      <c r="G35" s="1128" t="s">
        <v>497</v>
      </c>
      <c r="H35" s="1129"/>
      <c r="I35" s="1129"/>
      <c r="J35" s="1130"/>
      <c r="K35" s="294">
        <v>926609</v>
      </c>
      <c r="L35" s="294">
        <v>15447</v>
      </c>
      <c r="M35" s="295">
        <v>11850</v>
      </c>
      <c r="N35" s="296">
        <v>30.4</v>
      </c>
    </row>
    <row r="36" spans="1:16" ht="27" customHeight="1">
      <c r="A36" s="248"/>
      <c r="B36" s="244"/>
      <c r="C36" s="244"/>
      <c r="D36" s="244"/>
      <c r="E36" s="244"/>
      <c r="F36" s="244"/>
      <c r="G36" s="1128" t="s">
        <v>498</v>
      </c>
      <c r="H36" s="1129"/>
      <c r="I36" s="1129"/>
      <c r="J36" s="1130"/>
      <c r="K36" s="294">
        <v>141696</v>
      </c>
      <c r="L36" s="294">
        <v>2362</v>
      </c>
      <c r="M36" s="295">
        <v>2171</v>
      </c>
      <c r="N36" s="296">
        <v>8.8000000000000007</v>
      </c>
    </row>
    <row r="37" spans="1:16" ht="13.5" customHeight="1">
      <c r="A37" s="248"/>
      <c r="B37" s="244"/>
      <c r="C37" s="244"/>
      <c r="D37" s="244"/>
      <c r="E37" s="244"/>
      <c r="F37" s="244"/>
      <c r="G37" s="1128" t="s">
        <v>499</v>
      </c>
      <c r="H37" s="1129"/>
      <c r="I37" s="1129"/>
      <c r="J37" s="1130"/>
      <c r="K37" s="294">
        <v>130369</v>
      </c>
      <c r="L37" s="294">
        <v>2173</v>
      </c>
      <c r="M37" s="295">
        <v>1425</v>
      </c>
      <c r="N37" s="296">
        <v>52.5</v>
      </c>
    </row>
    <row r="38" spans="1:16" ht="27" customHeight="1">
      <c r="A38" s="248"/>
      <c r="B38" s="244"/>
      <c r="C38" s="244"/>
      <c r="D38" s="244"/>
      <c r="E38" s="244"/>
      <c r="F38" s="244"/>
      <c r="G38" s="1131" t="s">
        <v>500</v>
      </c>
      <c r="H38" s="1132"/>
      <c r="I38" s="1132"/>
      <c r="J38" s="1133"/>
      <c r="K38" s="297">
        <v>3211</v>
      </c>
      <c r="L38" s="297">
        <v>54</v>
      </c>
      <c r="M38" s="298">
        <v>6</v>
      </c>
      <c r="N38" s="299">
        <v>800</v>
      </c>
      <c r="O38" s="293"/>
    </row>
    <row r="39" spans="1:16">
      <c r="A39" s="248"/>
      <c r="B39" s="244"/>
      <c r="C39" s="244"/>
      <c r="D39" s="244"/>
      <c r="E39" s="244"/>
      <c r="F39" s="244"/>
      <c r="G39" s="1131" t="s">
        <v>501</v>
      </c>
      <c r="H39" s="1132"/>
      <c r="I39" s="1132"/>
      <c r="J39" s="1133"/>
      <c r="K39" s="300">
        <v>-653387</v>
      </c>
      <c r="L39" s="300">
        <v>-10892</v>
      </c>
      <c r="M39" s="301">
        <v>-5332</v>
      </c>
      <c r="N39" s="302">
        <v>104.3</v>
      </c>
      <c r="O39" s="293"/>
    </row>
    <row r="40" spans="1:16" ht="27" customHeight="1">
      <c r="A40" s="248"/>
      <c r="B40" s="244"/>
      <c r="C40" s="244"/>
      <c r="D40" s="244"/>
      <c r="E40" s="244"/>
      <c r="F40" s="244"/>
      <c r="G40" s="1128" t="s">
        <v>502</v>
      </c>
      <c r="H40" s="1129"/>
      <c r="I40" s="1129"/>
      <c r="J40" s="1130"/>
      <c r="K40" s="300">
        <v>-2532299</v>
      </c>
      <c r="L40" s="300">
        <v>-42215</v>
      </c>
      <c r="M40" s="301">
        <v>-35626</v>
      </c>
      <c r="N40" s="302">
        <v>18.5</v>
      </c>
      <c r="O40" s="293"/>
    </row>
    <row r="41" spans="1:16">
      <c r="A41" s="248"/>
      <c r="B41" s="244"/>
      <c r="C41" s="244"/>
      <c r="D41" s="244"/>
      <c r="E41" s="244"/>
      <c r="F41" s="244"/>
      <c r="G41" s="1134" t="s">
        <v>279</v>
      </c>
      <c r="H41" s="1135"/>
      <c r="I41" s="1135"/>
      <c r="J41" s="1136"/>
      <c r="K41" s="294">
        <v>1195783</v>
      </c>
      <c r="L41" s="300">
        <v>19934</v>
      </c>
      <c r="M41" s="301">
        <v>17897</v>
      </c>
      <c r="N41" s="302">
        <v>11.4</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23" t="s">
        <v>471</v>
      </c>
      <c r="J49" s="1125" t="s">
        <v>506</v>
      </c>
      <c r="K49" s="1126"/>
      <c r="L49" s="1126"/>
      <c r="M49" s="1126"/>
      <c r="N49" s="1127"/>
    </row>
    <row r="50" spans="1:14">
      <c r="A50" s="248"/>
      <c r="B50" s="244"/>
      <c r="C50" s="244"/>
      <c r="D50" s="244"/>
      <c r="E50" s="244"/>
      <c r="F50" s="244"/>
      <c r="G50" s="312"/>
      <c r="H50" s="313"/>
      <c r="I50" s="1124"/>
      <c r="J50" s="314" t="s">
        <v>507</v>
      </c>
      <c r="K50" s="315" t="s">
        <v>508</v>
      </c>
      <c r="L50" s="316" t="s">
        <v>509</v>
      </c>
      <c r="M50" s="317" t="s">
        <v>510</v>
      </c>
      <c r="N50" s="318" t="s">
        <v>511</v>
      </c>
    </row>
    <row r="51" spans="1:14">
      <c r="A51" s="248"/>
      <c r="B51" s="244"/>
      <c r="C51" s="244"/>
      <c r="D51" s="244"/>
      <c r="E51" s="244"/>
      <c r="F51" s="244"/>
      <c r="G51" s="310" t="s">
        <v>512</v>
      </c>
      <c r="H51" s="311"/>
      <c r="I51" s="319">
        <v>2492362</v>
      </c>
      <c r="J51" s="320">
        <v>40786</v>
      </c>
      <c r="K51" s="321">
        <v>115.1</v>
      </c>
      <c r="L51" s="322">
        <v>58009</v>
      </c>
      <c r="M51" s="323">
        <v>16.5</v>
      </c>
      <c r="N51" s="324">
        <v>98.6</v>
      </c>
    </row>
    <row r="52" spans="1:14">
      <c r="A52" s="248"/>
      <c r="B52" s="244"/>
      <c r="C52" s="244"/>
      <c r="D52" s="244"/>
      <c r="E52" s="244"/>
      <c r="F52" s="244"/>
      <c r="G52" s="325"/>
      <c r="H52" s="326" t="s">
        <v>513</v>
      </c>
      <c r="I52" s="327">
        <v>1539421</v>
      </c>
      <c r="J52" s="328">
        <v>25191</v>
      </c>
      <c r="K52" s="329">
        <v>113.3</v>
      </c>
      <c r="L52" s="330">
        <v>32190</v>
      </c>
      <c r="M52" s="331">
        <v>20.399999999999999</v>
      </c>
      <c r="N52" s="332">
        <v>92.9</v>
      </c>
    </row>
    <row r="53" spans="1:14">
      <c r="A53" s="248"/>
      <c r="B53" s="244"/>
      <c r="C53" s="244"/>
      <c r="D53" s="244"/>
      <c r="E53" s="244"/>
      <c r="F53" s="244"/>
      <c r="G53" s="310" t="s">
        <v>514</v>
      </c>
      <c r="H53" s="311"/>
      <c r="I53" s="319">
        <v>2547570</v>
      </c>
      <c r="J53" s="320">
        <v>41847</v>
      </c>
      <c r="K53" s="321">
        <v>2.6</v>
      </c>
      <c r="L53" s="322">
        <v>61882</v>
      </c>
      <c r="M53" s="323">
        <v>6.7</v>
      </c>
      <c r="N53" s="324">
        <v>-4.0999999999999996</v>
      </c>
    </row>
    <row r="54" spans="1:14">
      <c r="A54" s="248"/>
      <c r="B54" s="244"/>
      <c r="C54" s="244"/>
      <c r="D54" s="244"/>
      <c r="E54" s="244"/>
      <c r="F54" s="244"/>
      <c r="G54" s="325"/>
      <c r="H54" s="326" t="s">
        <v>513</v>
      </c>
      <c r="I54" s="327">
        <v>891162</v>
      </c>
      <c r="J54" s="328">
        <v>14638</v>
      </c>
      <c r="K54" s="329">
        <v>-41.9</v>
      </c>
      <c r="L54" s="330">
        <v>32175</v>
      </c>
      <c r="M54" s="331">
        <v>0</v>
      </c>
      <c r="N54" s="332">
        <v>-41.9</v>
      </c>
    </row>
    <row r="55" spans="1:14">
      <c r="A55" s="248"/>
      <c r="B55" s="244"/>
      <c r="C55" s="244"/>
      <c r="D55" s="244"/>
      <c r="E55" s="244"/>
      <c r="F55" s="244"/>
      <c r="G55" s="310" t="s">
        <v>515</v>
      </c>
      <c r="H55" s="311"/>
      <c r="I55" s="319">
        <v>1859624</v>
      </c>
      <c r="J55" s="320">
        <v>30679</v>
      </c>
      <c r="K55" s="321">
        <v>-26.7</v>
      </c>
      <c r="L55" s="322">
        <v>47569</v>
      </c>
      <c r="M55" s="323">
        <v>-23.1</v>
      </c>
      <c r="N55" s="324">
        <v>-3.6</v>
      </c>
    </row>
    <row r="56" spans="1:14">
      <c r="A56" s="248"/>
      <c r="B56" s="244"/>
      <c r="C56" s="244"/>
      <c r="D56" s="244"/>
      <c r="E56" s="244"/>
      <c r="F56" s="244"/>
      <c r="G56" s="325"/>
      <c r="H56" s="326" t="s">
        <v>513</v>
      </c>
      <c r="I56" s="327">
        <v>845298</v>
      </c>
      <c r="J56" s="328">
        <v>13945</v>
      </c>
      <c r="K56" s="329">
        <v>-4.7</v>
      </c>
      <c r="L56" s="330">
        <v>26255</v>
      </c>
      <c r="M56" s="331">
        <v>-18.399999999999999</v>
      </c>
      <c r="N56" s="332">
        <v>13.7</v>
      </c>
    </row>
    <row r="57" spans="1:14">
      <c r="A57" s="248"/>
      <c r="B57" s="244"/>
      <c r="C57" s="244"/>
      <c r="D57" s="244"/>
      <c r="E57" s="244"/>
      <c r="F57" s="244"/>
      <c r="G57" s="310" t="s">
        <v>516</v>
      </c>
      <c r="H57" s="311"/>
      <c r="I57" s="319">
        <v>2497892</v>
      </c>
      <c r="J57" s="320">
        <v>41350</v>
      </c>
      <c r="K57" s="321">
        <v>34.799999999999997</v>
      </c>
      <c r="L57" s="322">
        <v>50880</v>
      </c>
      <c r="M57" s="323">
        <v>7</v>
      </c>
      <c r="N57" s="324">
        <v>27.8</v>
      </c>
    </row>
    <row r="58" spans="1:14">
      <c r="A58" s="248"/>
      <c r="B58" s="244"/>
      <c r="C58" s="244"/>
      <c r="D58" s="244"/>
      <c r="E58" s="244"/>
      <c r="F58" s="244"/>
      <c r="G58" s="325"/>
      <c r="H58" s="326" t="s">
        <v>513</v>
      </c>
      <c r="I58" s="327">
        <v>2101524</v>
      </c>
      <c r="J58" s="328">
        <v>34789</v>
      </c>
      <c r="K58" s="329">
        <v>149.5</v>
      </c>
      <c r="L58" s="330">
        <v>26879</v>
      </c>
      <c r="M58" s="331">
        <v>2.4</v>
      </c>
      <c r="N58" s="332">
        <v>147.1</v>
      </c>
    </row>
    <row r="59" spans="1:14">
      <c r="A59" s="248"/>
      <c r="B59" s="244"/>
      <c r="C59" s="244"/>
      <c r="D59" s="244"/>
      <c r="E59" s="244"/>
      <c r="F59" s="244"/>
      <c r="G59" s="310" t="s">
        <v>517</v>
      </c>
      <c r="H59" s="311"/>
      <c r="I59" s="319">
        <v>2685382</v>
      </c>
      <c r="J59" s="320">
        <v>44767</v>
      </c>
      <c r="K59" s="321">
        <v>8.3000000000000007</v>
      </c>
      <c r="L59" s="322">
        <v>63956</v>
      </c>
      <c r="M59" s="323">
        <v>25.7</v>
      </c>
      <c r="N59" s="324">
        <v>-17.399999999999999</v>
      </c>
    </row>
    <row r="60" spans="1:14">
      <c r="A60" s="248"/>
      <c r="B60" s="244"/>
      <c r="C60" s="244"/>
      <c r="D60" s="244"/>
      <c r="E60" s="244"/>
      <c r="F60" s="244"/>
      <c r="G60" s="325"/>
      <c r="H60" s="326" t="s">
        <v>513</v>
      </c>
      <c r="I60" s="333">
        <v>2067600</v>
      </c>
      <c r="J60" s="328">
        <v>34468</v>
      </c>
      <c r="K60" s="329">
        <v>-0.9</v>
      </c>
      <c r="L60" s="330">
        <v>29239</v>
      </c>
      <c r="M60" s="331">
        <v>8.8000000000000007</v>
      </c>
      <c r="N60" s="332">
        <v>-9.6999999999999993</v>
      </c>
    </row>
    <row r="61" spans="1:14">
      <c r="A61" s="248"/>
      <c r="B61" s="244"/>
      <c r="C61" s="244"/>
      <c r="D61" s="244"/>
      <c r="E61" s="244"/>
      <c r="F61" s="244"/>
      <c r="G61" s="310" t="s">
        <v>518</v>
      </c>
      <c r="H61" s="334"/>
      <c r="I61" s="335">
        <v>2416566</v>
      </c>
      <c r="J61" s="336">
        <v>39886</v>
      </c>
      <c r="K61" s="337">
        <v>26.8</v>
      </c>
      <c r="L61" s="338">
        <v>56459</v>
      </c>
      <c r="M61" s="339">
        <v>6.6</v>
      </c>
      <c r="N61" s="324">
        <v>20.2</v>
      </c>
    </row>
    <row r="62" spans="1:14">
      <c r="A62" s="248"/>
      <c r="B62" s="244"/>
      <c r="C62" s="244"/>
      <c r="D62" s="244"/>
      <c r="E62" s="244"/>
      <c r="F62" s="244"/>
      <c r="G62" s="325"/>
      <c r="H62" s="326" t="s">
        <v>513</v>
      </c>
      <c r="I62" s="327">
        <v>1489001</v>
      </c>
      <c r="J62" s="328">
        <v>24606</v>
      </c>
      <c r="K62" s="329">
        <v>43.1</v>
      </c>
      <c r="L62" s="330">
        <v>29348</v>
      </c>
      <c r="M62" s="331">
        <v>2.6</v>
      </c>
      <c r="N62" s="332">
        <v>40.5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7" t="s">
        <v>3</v>
      </c>
      <c r="D47" s="1137"/>
      <c r="E47" s="1138"/>
      <c r="F47" s="11" t="s">
        <v>481</v>
      </c>
      <c r="G47" s="12" t="s">
        <v>481</v>
      </c>
      <c r="H47" s="12">
        <v>0.99</v>
      </c>
      <c r="I47" s="12">
        <v>1.94</v>
      </c>
      <c r="J47" s="13">
        <v>1.55</v>
      </c>
    </row>
    <row r="48" spans="2:10" ht="57.75" customHeight="1">
      <c r="B48" s="14"/>
      <c r="C48" s="1139" t="s">
        <v>4</v>
      </c>
      <c r="D48" s="1139"/>
      <c r="E48" s="1140"/>
      <c r="F48" s="15">
        <v>2.54</v>
      </c>
      <c r="G48" s="16">
        <v>2.81</v>
      </c>
      <c r="H48" s="16">
        <v>3.13</v>
      </c>
      <c r="I48" s="16">
        <v>0.97</v>
      </c>
      <c r="J48" s="17">
        <v>2.4900000000000002</v>
      </c>
    </row>
    <row r="49" spans="2:10" ht="57.75" customHeight="1" thickBot="1">
      <c r="B49" s="18"/>
      <c r="C49" s="1141" t="s">
        <v>5</v>
      </c>
      <c r="D49" s="1141"/>
      <c r="E49" s="1142"/>
      <c r="F49" s="19">
        <v>0.32</v>
      </c>
      <c r="G49" s="20">
        <v>0.32</v>
      </c>
      <c r="H49" s="20">
        <v>1.29</v>
      </c>
      <c r="I49" s="20">
        <v>1.06</v>
      </c>
      <c r="J49" s="21">
        <v>1.18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49" t="s">
        <v>525</v>
      </c>
      <c r="D34" s="1149"/>
      <c r="E34" s="1150"/>
      <c r="F34" s="32" t="s">
        <v>526</v>
      </c>
      <c r="G34" s="33" t="s">
        <v>527</v>
      </c>
      <c r="H34" s="33" t="s">
        <v>528</v>
      </c>
      <c r="I34" s="33" t="s">
        <v>529</v>
      </c>
      <c r="J34" s="34" t="s">
        <v>530</v>
      </c>
      <c r="K34" s="22"/>
      <c r="L34" s="22"/>
      <c r="M34" s="22"/>
      <c r="N34" s="22"/>
      <c r="O34" s="22"/>
      <c r="P34" s="22"/>
    </row>
    <row r="35" spans="1:16" ht="39" customHeight="1">
      <c r="A35" s="22"/>
      <c r="B35" s="35"/>
      <c r="C35" s="1143" t="s">
        <v>531</v>
      </c>
      <c r="D35" s="1144"/>
      <c r="E35" s="1145"/>
      <c r="F35" s="36">
        <v>6.34</v>
      </c>
      <c r="G35" s="37">
        <v>6.09</v>
      </c>
      <c r="H35" s="37">
        <v>5.91</v>
      </c>
      <c r="I35" s="37">
        <v>5.52</v>
      </c>
      <c r="J35" s="38">
        <v>5.84</v>
      </c>
      <c r="K35" s="22"/>
      <c r="L35" s="22"/>
      <c r="M35" s="22"/>
      <c r="N35" s="22"/>
      <c r="O35" s="22"/>
      <c r="P35" s="22"/>
    </row>
    <row r="36" spans="1:16" ht="39" customHeight="1">
      <c r="A36" s="22"/>
      <c r="B36" s="35"/>
      <c r="C36" s="1143" t="s">
        <v>532</v>
      </c>
      <c r="D36" s="1144"/>
      <c r="E36" s="1145"/>
      <c r="F36" s="36">
        <v>2.54</v>
      </c>
      <c r="G36" s="37">
        <v>2.81</v>
      </c>
      <c r="H36" s="37">
        <v>3.13</v>
      </c>
      <c r="I36" s="37">
        <v>0.97</v>
      </c>
      <c r="J36" s="38">
        <v>2.4900000000000002</v>
      </c>
      <c r="K36" s="22"/>
      <c r="L36" s="22"/>
      <c r="M36" s="22"/>
      <c r="N36" s="22"/>
      <c r="O36" s="22"/>
      <c r="P36" s="22"/>
    </row>
    <row r="37" spans="1:16" ht="39" customHeight="1">
      <c r="A37" s="22"/>
      <c r="B37" s="35"/>
      <c r="C37" s="1143" t="s">
        <v>533</v>
      </c>
      <c r="D37" s="1144"/>
      <c r="E37" s="1145"/>
      <c r="F37" s="36">
        <v>0.77</v>
      </c>
      <c r="G37" s="37">
        <v>0.96</v>
      </c>
      <c r="H37" s="37">
        <v>0.92</v>
      </c>
      <c r="I37" s="37">
        <v>0.97</v>
      </c>
      <c r="J37" s="38">
        <v>1.22</v>
      </c>
      <c r="K37" s="22"/>
      <c r="L37" s="22"/>
      <c r="M37" s="22"/>
      <c r="N37" s="22"/>
      <c r="O37" s="22"/>
      <c r="P37" s="22"/>
    </row>
    <row r="38" spans="1:16" ht="39" customHeight="1">
      <c r="A38" s="22"/>
      <c r="B38" s="35"/>
      <c r="C38" s="1143" t="s">
        <v>534</v>
      </c>
      <c r="D38" s="1144"/>
      <c r="E38" s="1145"/>
      <c r="F38" s="36">
        <v>0.6</v>
      </c>
      <c r="G38" s="37">
        <v>0.35</v>
      </c>
      <c r="H38" s="37">
        <v>0.16</v>
      </c>
      <c r="I38" s="37">
        <v>0.26</v>
      </c>
      <c r="J38" s="38">
        <v>0.37</v>
      </c>
      <c r="K38" s="22"/>
      <c r="L38" s="22"/>
      <c r="M38" s="22"/>
      <c r="N38" s="22"/>
      <c r="O38" s="22"/>
      <c r="P38" s="22"/>
    </row>
    <row r="39" spans="1:16" ht="39" customHeight="1">
      <c r="A39" s="22"/>
      <c r="B39" s="35"/>
      <c r="C39" s="1143" t="s">
        <v>535</v>
      </c>
      <c r="D39" s="1144"/>
      <c r="E39" s="1145"/>
      <c r="F39" s="36">
        <v>0.04</v>
      </c>
      <c r="G39" s="37">
        <v>0.04</v>
      </c>
      <c r="H39" s="37">
        <v>7.0000000000000007E-2</v>
      </c>
      <c r="I39" s="37">
        <v>0.05</v>
      </c>
      <c r="J39" s="38">
        <v>0.08</v>
      </c>
      <c r="K39" s="22"/>
      <c r="L39" s="22"/>
      <c r="M39" s="22"/>
      <c r="N39" s="22"/>
      <c r="O39" s="22"/>
      <c r="P39" s="22"/>
    </row>
    <row r="40" spans="1:16" ht="39" customHeight="1">
      <c r="A40" s="22"/>
      <c r="B40" s="35"/>
      <c r="C40" s="1143" t="s">
        <v>536</v>
      </c>
      <c r="D40" s="1144"/>
      <c r="E40" s="1145"/>
      <c r="F40" s="36">
        <v>0.08</v>
      </c>
      <c r="G40" s="37">
        <v>0.08</v>
      </c>
      <c r="H40" s="37">
        <v>0.08</v>
      </c>
      <c r="I40" s="37">
        <v>0.1</v>
      </c>
      <c r="J40" s="38">
        <v>0.08</v>
      </c>
      <c r="K40" s="22"/>
      <c r="L40" s="22"/>
      <c r="M40" s="22"/>
      <c r="N40" s="22"/>
      <c r="O40" s="22"/>
      <c r="P40" s="22"/>
    </row>
    <row r="41" spans="1:16" ht="39" customHeight="1">
      <c r="A41" s="22"/>
      <c r="B41" s="35"/>
      <c r="C41" s="1143" t="s">
        <v>537</v>
      </c>
      <c r="D41" s="1144"/>
      <c r="E41" s="1145"/>
      <c r="F41" s="36">
        <v>0.01</v>
      </c>
      <c r="G41" s="37">
        <v>0.02</v>
      </c>
      <c r="H41" s="37">
        <v>0.03</v>
      </c>
      <c r="I41" s="37">
        <v>0.04</v>
      </c>
      <c r="J41" s="38">
        <v>0.04</v>
      </c>
      <c r="K41" s="22"/>
      <c r="L41" s="22"/>
      <c r="M41" s="22"/>
      <c r="N41" s="22"/>
      <c r="O41" s="22"/>
      <c r="P41" s="22"/>
    </row>
    <row r="42" spans="1:16" ht="39" customHeight="1">
      <c r="A42" s="22"/>
      <c r="B42" s="39"/>
      <c r="C42" s="1143" t="s">
        <v>538</v>
      </c>
      <c r="D42" s="1144"/>
      <c r="E42" s="1145"/>
      <c r="F42" s="36" t="s">
        <v>481</v>
      </c>
      <c r="G42" s="37" t="s">
        <v>481</v>
      </c>
      <c r="H42" s="37" t="s">
        <v>481</v>
      </c>
      <c r="I42" s="37" t="s">
        <v>481</v>
      </c>
      <c r="J42" s="38" t="s">
        <v>481</v>
      </c>
      <c r="K42" s="22"/>
      <c r="L42" s="22"/>
      <c r="M42" s="22"/>
      <c r="N42" s="22"/>
      <c r="O42" s="22"/>
      <c r="P42" s="22"/>
    </row>
    <row r="43" spans="1:16" ht="39" customHeight="1" thickBot="1">
      <c r="A43" s="22"/>
      <c r="B43" s="40"/>
      <c r="C43" s="1146" t="s">
        <v>539</v>
      </c>
      <c r="D43" s="1147"/>
      <c r="E43" s="1148"/>
      <c r="F43" s="41">
        <v>0.02</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59" t="s">
        <v>10</v>
      </c>
      <c r="C45" s="1160"/>
      <c r="D45" s="58"/>
      <c r="E45" s="1165" t="s">
        <v>11</v>
      </c>
      <c r="F45" s="1165"/>
      <c r="G45" s="1165"/>
      <c r="H45" s="1165"/>
      <c r="I45" s="1165"/>
      <c r="J45" s="1166"/>
      <c r="K45" s="59">
        <v>3306</v>
      </c>
      <c r="L45" s="60">
        <v>3428</v>
      </c>
      <c r="M45" s="60">
        <v>3361</v>
      </c>
      <c r="N45" s="60">
        <v>3403</v>
      </c>
      <c r="O45" s="61">
        <v>3180</v>
      </c>
      <c r="P45" s="48"/>
      <c r="Q45" s="48"/>
      <c r="R45" s="48"/>
      <c r="S45" s="48"/>
      <c r="T45" s="48"/>
      <c r="U45" s="48"/>
    </row>
    <row r="46" spans="1:21" ht="30.75" customHeight="1">
      <c r="A46" s="48"/>
      <c r="B46" s="1161"/>
      <c r="C46" s="1162"/>
      <c r="D46" s="62"/>
      <c r="E46" s="1153" t="s">
        <v>12</v>
      </c>
      <c r="F46" s="1153"/>
      <c r="G46" s="1153"/>
      <c r="H46" s="1153"/>
      <c r="I46" s="1153"/>
      <c r="J46" s="1154"/>
      <c r="K46" s="63" t="s">
        <v>481</v>
      </c>
      <c r="L46" s="64" t="s">
        <v>481</v>
      </c>
      <c r="M46" s="64" t="s">
        <v>481</v>
      </c>
      <c r="N46" s="64" t="s">
        <v>481</v>
      </c>
      <c r="O46" s="65" t="s">
        <v>481</v>
      </c>
      <c r="P46" s="48"/>
      <c r="Q46" s="48"/>
      <c r="R46" s="48"/>
      <c r="S46" s="48"/>
      <c r="T46" s="48"/>
      <c r="U46" s="48"/>
    </row>
    <row r="47" spans="1:21" ht="30.75" customHeight="1">
      <c r="A47" s="48"/>
      <c r="B47" s="1161"/>
      <c r="C47" s="1162"/>
      <c r="D47" s="62"/>
      <c r="E47" s="1153" t="s">
        <v>13</v>
      </c>
      <c r="F47" s="1153"/>
      <c r="G47" s="1153"/>
      <c r="H47" s="1153"/>
      <c r="I47" s="1153"/>
      <c r="J47" s="1154"/>
      <c r="K47" s="63" t="s">
        <v>481</v>
      </c>
      <c r="L47" s="64" t="s">
        <v>481</v>
      </c>
      <c r="M47" s="64" t="s">
        <v>481</v>
      </c>
      <c r="N47" s="64" t="s">
        <v>481</v>
      </c>
      <c r="O47" s="65" t="s">
        <v>481</v>
      </c>
      <c r="P47" s="48"/>
      <c r="Q47" s="48"/>
      <c r="R47" s="48"/>
      <c r="S47" s="48"/>
      <c r="T47" s="48"/>
      <c r="U47" s="48"/>
    </row>
    <row r="48" spans="1:21" ht="30.75" customHeight="1">
      <c r="A48" s="48"/>
      <c r="B48" s="1161"/>
      <c r="C48" s="1162"/>
      <c r="D48" s="62"/>
      <c r="E48" s="1153" t="s">
        <v>14</v>
      </c>
      <c r="F48" s="1153"/>
      <c r="G48" s="1153"/>
      <c r="H48" s="1153"/>
      <c r="I48" s="1153"/>
      <c r="J48" s="1154"/>
      <c r="K48" s="63">
        <v>981</v>
      </c>
      <c r="L48" s="64">
        <v>977</v>
      </c>
      <c r="M48" s="64">
        <v>956</v>
      </c>
      <c r="N48" s="64">
        <v>926</v>
      </c>
      <c r="O48" s="65">
        <v>927</v>
      </c>
      <c r="P48" s="48"/>
      <c r="Q48" s="48"/>
      <c r="R48" s="48"/>
      <c r="S48" s="48"/>
      <c r="T48" s="48"/>
      <c r="U48" s="48"/>
    </row>
    <row r="49" spans="1:21" ht="30.75" customHeight="1">
      <c r="A49" s="48"/>
      <c r="B49" s="1161"/>
      <c r="C49" s="1162"/>
      <c r="D49" s="62"/>
      <c r="E49" s="1153" t="s">
        <v>15</v>
      </c>
      <c r="F49" s="1153"/>
      <c r="G49" s="1153"/>
      <c r="H49" s="1153"/>
      <c r="I49" s="1153"/>
      <c r="J49" s="1154"/>
      <c r="K49" s="63">
        <v>224</v>
      </c>
      <c r="L49" s="64">
        <v>201</v>
      </c>
      <c r="M49" s="64">
        <v>175</v>
      </c>
      <c r="N49" s="64">
        <v>158</v>
      </c>
      <c r="O49" s="65">
        <v>142</v>
      </c>
      <c r="P49" s="48"/>
      <c r="Q49" s="48"/>
      <c r="R49" s="48"/>
      <c r="S49" s="48"/>
      <c r="T49" s="48"/>
      <c r="U49" s="48"/>
    </row>
    <row r="50" spans="1:21" ht="30.75" customHeight="1">
      <c r="A50" s="48"/>
      <c r="B50" s="1161"/>
      <c r="C50" s="1162"/>
      <c r="D50" s="62"/>
      <c r="E50" s="1153" t="s">
        <v>16</v>
      </c>
      <c r="F50" s="1153"/>
      <c r="G50" s="1153"/>
      <c r="H50" s="1153"/>
      <c r="I50" s="1153"/>
      <c r="J50" s="1154"/>
      <c r="K50" s="63">
        <v>248</v>
      </c>
      <c r="L50" s="64">
        <v>278</v>
      </c>
      <c r="M50" s="64">
        <v>138</v>
      </c>
      <c r="N50" s="64">
        <v>134</v>
      </c>
      <c r="O50" s="65">
        <v>130</v>
      </c>
      <c r="P50" s="48"/>
      <c r="Q50" s="48"/>
      <c r="R50" s="48"/>
      <c r="S50" s="48"/>
      <c r="T50" s="48"/>
      <c r="U50" s="48"/>
    </row>
    <row r="51" spans="1:21" ht="30.75" customHeight="1">
      <c r="A51" s="48"/>
      <c r="B51" s="1163"/>
      <c r="C51" s="1164"/>
      <c r="D51" s="66"/>
      <c r="E51" s="1153" t="s">
        <v>17</v>
      </c>
      <c r="F51" s="1153"/>
      <c r="G51" s="1153"/>
      <c r="H51" s="1153"/>
      <c r="I51" s="1153"/>
      <c r="J51" s="1154"/>
      <c r="K51" s="63">
        <v>32</v>
      </c>
      <c r="L51" s="64">
        <v>12</v>
      </c>
      <c r="M51" s="64">
        <v>6</v>
      </c>
      <c r="N51" s="64">
        <v>5</v>
      </c>
      <c r="O51" s="65">
        <v>3</v>
      </c>
      <c r="P51" s="48"/>
      <c r="Q51" s="48"/>
      <c r="R51" s="48"/>
      <c r="S51" s="48"/>
      <c r="T51" s="48"/>
      <c r="U51" s="48"/>
    </row>
    <row r="52" spans="1:21" ht="30.75" customHeight="1">
      <c r="A52" s="48"/>
      <c r="B52" s="1151" t="s">
        <v>18</v>
      </c>
      <c r="C52" s="1152"/>
      <c r="D52" s="66"/>
      <c r="E52" s="1153" t="s">
        <v>19</v>
      </c>
      <c r="F52" s="1153"/>
      <c r="G52" s="1153"/>
      <c r="H52" s="1153"/>
      <c r="I52" s="1153"/>
      <c r="J52" s="1154"/>
      <c r="K52" s="63">
        <v>3290</v>
      </c>
      <c r="L52" s="64">
        <v>3204</v>
      </c>
      <c r="M52" s="64">
        <v>3164</v>
      </c>
      <c r="N52" s="64">
        <v>3200</v>
      </c>
      <c r="O52" s="65">
        <v>3185</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1501</v>
      </c>
      <c r="L53" s="69">
        <v>1692</v>
      </c>
      <c r="M53" s="69">
        <v>1472</v>
      </c>
      <c r="N53" s="69">
        <v>1426</v>
      </c>
      <c r="O53" s="70">
        <v>1197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武田　桃子</cp:lastModifiedBy>
  <cp:lastPrinted>2015-04-11T04:26:20Z</cp:lastPrinted>
  <dcterms:created xsi:type="dcterms:W3CDTF">2015-02-17T05:44:09Z</dcterms:created>
  <dcterms:modified xsi:type="dcterms:W3CDTF">2015-05-01T05:43:08Z</dcterms:modified>
  <cp:category/>
</cp:coreProperties>
</file>