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8526"/>
  <workbookPr/>
  <xr:revisionPtr xr6:coauthVersionLast="47" xr6:coauthVersionMax="47" documentId="13_ncr:1_{3A6EA482-71DB-4FE5-838F-94C3AB8BC7DA}" revIDLastSave="0" xr10:uidLastSave="{00000000-0000-0000-0000-000000000000}"/>
  <bookViews>
    <workbookView activeTab="6" firstSheet="6" xr2:uid="{00000000-000D-0000-FFFF-FFFF00000000}" windowHeight="15720" windowWidth="29040" xWindow="-120" yWindow="-12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データシート" sheetId="9" state="hidden"/>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C38" i="10"/>
  <c r="BE37" i="10"/>
  <c r="AM37" i="10"/>
  <c r="C37" i="10"/>
  <c r="BE36" i="10"/>
  <c r="AM36" i="10"/>
  <c r="C36" i="10"/>
  <c r="BE35" i="10"/>
  <c r="C35" i="10"/>
  <c r="BW34" i="10"/>
  <c r="BW35" i="10" s="1"/>
  <c r="BE34" i="10"/>
  <c r="U34" i="10"/>
  <c r="U35" i="10" s="1"/>
  <c r="U36" i="10" s="1"/>
  <c r="U37" i="10" s="1"/>
  <c r="U38" i="10" s="1"/>
  <c r="C34" i="10"/>
  <c r="AM34" i="10" s="1"/>
  <c r="AM35" i="10" s="1"/>
  <c r="BW36" i="10" l="1"/>
  <c r="BW37" i="10" s="1"/>
  <c r="BW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alcChain>
</file>

<file path=xl/sharedStrings.xml><?xml version="1.0" encoding="utf-8"?>
<sst xmlns="http://schemas.openxmlformats.org/spreadsheetml/2006/main" count="1047" uniqueCount="565">
  <si>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</si>
  <si>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</si>
  <si>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</si>
  <si>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</si>
  <si>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</si>
  <si>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</si>
  <si>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</si>
  <si>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</si>
  <si>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</si>
  <si>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</si>
  <si>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</si>
  <si>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</si>
  <si>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</si>
  <si>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</si>
  <si>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</si>
  <si>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</si>
  <si>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</si>
  <si>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</si>
  <si>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</si>
  <si>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</si>
  <si>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</si>
  <si>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</si>
  <si>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</si>
  <si>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</si>
  <si>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</si>
  <si>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</si>
  <si>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</si>
  <si>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</si>
  <si>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</si>
  <si>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</si>
  <si>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</si>
  <si>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</si>
  <si>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</si>
  <si>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</si>
  <si>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</si>
  <si>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</si>
  <si>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</si>
  <si>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</si>
  <si>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</si>
  <si>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</si>
  <si>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</si>
  <si>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</si>
  <si>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</si>
  <si>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</si>
  <si>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</si>
  <si>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</si>
  <si>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</si>
  <si>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</si>
  <si>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</si>
  <si>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</si>
  <si>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</si>
  <si>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</si>
  <si>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</si>
  <si>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</si>
  <si>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</si>
  <si>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</si>
  <si>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</si>
  <si>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</si>
  <si>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</si>
  <si>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</si>
  <si>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</si>
  <si>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</si>
  <si>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</si>
  <si>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</si>
  <si>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</si>
  <si>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</si>
  <si>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</si>
  <si>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</si>
  <si>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</si>
  <si>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</si>
  <si>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</si>
  <si>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</si>
  <si>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</si>
  <si>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</si>
  <si>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</si>
  <si>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</si>
  <si>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</si>
  <si>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</si>
  <si>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</si>
  <si>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</si>
  <si>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</si>
  <si>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</si>
  <si>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</si>
  <si>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</si>
  <si>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</si>
  <si>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</si>
  <si>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</si>
  <si>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</si>
  <si>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</si>
  <si>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</si>
  <si>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</si>
  <si>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</si>
  <si>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</si>
  <si>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</si>
  <si>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石狩市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</si>
  <si>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</si>
  <si>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</si>
  <si>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</si>
  <si>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</si>
  <si>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</si>
  <si>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</si>
  <si>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</si>
  <si>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</si>
  <si>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</si>
  <si>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</si>
  <si>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</si>
  <si>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</si>
  <si>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</si>
  <si>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</si>
  <si>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</si>
  <si>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</si>
  <si>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</si>
  <si>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</si>
  <si>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</si>
  <si>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</si>
  <si>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</si>
  <si>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</si>
  <si>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</si>
  <si>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</si>
  <si>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</si>
  <si>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</si>
  <si>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</si>
  <si>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</si>
  <si>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</si>
  <si>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</si>
  <si>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</si>
  <si>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</si>
  <si>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</si>
  <si>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</si>
  <si>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</si>
  <si>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</si>
  <si>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</si>
  <si>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</si>
  <si>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</si>
  <si>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</si>
  <si>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</si>
  <si>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</si>
  <si>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</si>
  <si>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</si>
  <si>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</si>
  <si>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</si>
  <si>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</si>
  <si>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</si>
  <si>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</si>
  <si>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</si>
  <si>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</si>
  <si>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</si>
  <si>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</si>
  <si>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</si>
  <si>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</si>
  <si>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</si>
  <si>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</si>
  <si>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</si>
  <si>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</si>
  <si>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</si>
  <si>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</si>
  <si>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</si>
  <si>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</si>
  <si>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</si>
  <si>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</si>
  <si>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</si>
  <si>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</si>
  <si>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</si>
  <si>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</si>
  <si>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</si>
  <si>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</si>
  <si>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</si>
  <si>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</si>
  <si>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</si>
  <si>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</si>
  <si>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</si>
  <si>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</si>
  <si>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</si>
  <si>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</si>
  <si>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</si>
  <si>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</si>
  <si>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</si>
  <si>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</si>
  <si>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</si>
  <si>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</si>
  <si>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</si>
  <si>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</si>
  <si>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</si>
  <si>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</si>
  <si>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</si>
  <si>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</si>
  <si>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</si>
  <si>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</si>
  <si>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</si>
  <si>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</si>
  <si>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</si>
  <si>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</si>
  <si>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</si>
  <si>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</si>
  <si>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</si>
  <si>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</si>
  <si>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</si>
  <si>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</si>
  <si>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</si>
  <si>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</si>
  <si>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</si>
  <si>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</si>
  <si>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</si>
  <si>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北海道石狩市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</si>
  <si>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</si>
  <si>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</si>
  <si>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</si>
  <si>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</si>
  <si>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</si>
  <si>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</si>
  <si>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</si>
  <si>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</si>
  <si>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</si>
  <si>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</si>
  <si>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</si>
  <si>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</si>
  <si>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</si>
  <si>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</si>
  <si>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</si>
  <si>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</si>
  <si>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</si>
  <si>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</si>
  <si>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</si>
  <si>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</si>
  <si>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</si>
  <si>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</si>
  <si>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</si>
  <si>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</si>
  <si>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</si>
  <si>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</si>
  <si>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</si>
  <si>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</si>
  <si>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</si>
  <si>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</si>
  <si>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</si>
  <si>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</si>
  <si>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</si>
  <si>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</si>
  <si>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</si>
  <si>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</si>
  <si>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</si>
  <si>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</si>
  <si>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</si>
  <si>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</si>
  <si>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</si>
  <si>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</si>
  <si>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</si>
  <si>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</si>
  <si>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</si>
  <si>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</si>
  <si>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</si>
  <si>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</si>
  <si>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</si>
  <si>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</si>
  <si>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</si>
  <si>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</si>
  <si>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</si>
  <si>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</si>
  <si>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</si>
  <si>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</si>
  <si>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</si>
  <si>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</si>
  <si>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</si>
  <si>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</si>
  <si>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</si>
  <si>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</si>
  <si>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</si>
  <si>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</si>
  <si>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</si>
  <si>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</si>
  <si>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</si>
  <si>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</si>
  <si>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</si>
  <si>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</si>
  <si>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</si>
  <si>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</si>
  <si>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</si>
  <si>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</si>
  <si>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</si>
  <si>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</si>
  <si>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</si>
  <si>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</si>
  <si>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</si>
  <si>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</si>
  <si>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</si>
  <si>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</si>
  <si>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</si>
  <si>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</si>
  <si>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</si>
  <si>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</si>
  <si>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</si>
  <si>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</si>
  <si>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</si>
  <si>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</si>
  <si>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</si>
  <si>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</si>
  <si>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</si>
  <si>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</si>
  <si>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</si>
  <si>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</si>
  <si>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</si>
  <si>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</si>
  <si>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</si>
  <si>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</si>
  <si>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</si>
  <si>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</si>
  <si>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</si>
  <si>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</si>
  <si>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</si>
  <si>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</si>
  <si>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</si>
  <si>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</si>
  <si>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</si>
  <si>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</si>
  <si>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</si>
  <si>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</si>
  <si>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</si>
  <si>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</si>
  <si>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</si>
  <si>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</si>
  <si>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</si>
  <si>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</si>
  <si>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</si>
  <si>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</si>
  <si>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</si>
  <si>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</si>
  <si>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</si>
  <si>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</si>
  <si>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</si>
  <si>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</si>
  <si>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</si>
  <si>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</si>
  <si>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</si>
  <si>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</si>
  <si>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</si>
  <si>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</si>
  <si>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</si>
  <si>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</si>
  <si>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</si>
  <si>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</si>
  <si>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</si>
  <si>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</si>
  <si>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</si>
  <si>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</si>
  <si>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</si>
  <si>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</si>
  <si>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</si>
  <si>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</si>
  <si>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</si>
  <si>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</si>
  <si>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</si>
  <si>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</si>
  <si>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</si>
  <si>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</si>
  <si>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北海道石狩市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</si>
  <si>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</si>
  <si>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</si>
  <si>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</si>
  <si>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</si>
  <si>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</si>
  <si>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</si>
  <si>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</si>
  <si>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</si>
  <si>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</si>
  <si>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</si>
  <si>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</si>
  <si>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</si>
  <si>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</si>
  <si>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</si>
  <si>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</si>
  <si>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</si>
  <si>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</si>
  <si>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</si>
  <si>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</si>
  <si>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</si>
  <si>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</si>
  <si>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</si>
  <si>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</si>
  <si>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</si>
  <si>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</si>
  <si>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</si>
  <si>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</si>
  <si>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</si>
  <si>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</si>
  <si>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</si>
  <si>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</si>
  <si>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</si>
  <si>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</si>
  <si>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</si>
  <si>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国民健康保険診療所特別会計</t>
    <phoneticPr fontId="5"/>
  </si>
  <si>
    <t>後期高齢者医療特別会計</t>
    <phoneticPr fontId="5"/>
  </si>
  <si>
    <t>介護保険事業特別会計</t>
    <phoneticPr fontId="5"/>
  </si>
  <si>
    <t>介護サービス事業特別会計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</si>
  <si>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</si>
  <si>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</si>
  <si>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</si>
  <si>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</si>
  <si>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</si>
  <si>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</si>
  <si>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</si>
  <si>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</si>
  <si>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</si>
  <si>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</si>
  <si>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</si>
  <si>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</si>
  <si>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</si>
  <si>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</si>
  <si>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</si>
  <si>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</si>
  <si>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</si>
  <si>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</si>
  <si>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</si>
  <si>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</si>
  <si>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</si>
  <si>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</si>
  <si>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</si>
  <si>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</si>
  <si>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</si>
  <si>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</si>
  <si>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</si>
  <si>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</si>
  <si>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</si>
  <si>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</si>
  <si>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</si>
  <si>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</si>
  <si>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</si>
  <si>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</si>
  <si>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</si>
  <si>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</si>
  <si>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</si>
  <si>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</si>
  <si>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</si>
  <si>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</si>
  <si>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</si>
  <si>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</si>
  <si>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</si>
  <si>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</si>
  <si>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</si>
  <si>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</si>
  <si>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</si>
  <si>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</si>
  <si>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</si>
  <si>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</si>
  <si>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</si>
  <si>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</si>
  <si>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</si>
  <si>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</si>
  <si>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</si>
  <si>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</si>
  <si>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</si>
  <si>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</si>
  <si>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</si>
  <si>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</si>
  <si>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</si>
  <si>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</si>
  <si>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</si>
  <si>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</si>
  <si>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</si>
  <si>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</si>
  <si>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</si>
  <si>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</si>
  <si>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</si>
  <si>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</si>
  <si>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</si>
  <si>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</si>
  <si>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</si>
  <si>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</si>
  <si>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</si>
  <si>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</si>
  <si>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</si>
  <si>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</si>
  <si>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</si>
  <si>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</si>
  <si>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</si>
  <si>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</si>
  <si>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</si>
  <si>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</si>
  <si>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</si>
  <si>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</si>
  <si>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</si>
  <si>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</si>
  <si>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</si>
  <si>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</si>
  <si>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</si>
  <si>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</si>
  <si>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</si>
  <si>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</si>
  <si>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</si>
  <si>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</si>
  <si>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</si>
  <si>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</si>
  <si>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</si>
  <si>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</si>
  <si>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</si>
  <si>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</si>
  <si>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</si>
  <si>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</si>
  <si>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</si>
  <si>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</si>
  <si>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</si>
  <si>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</si>
  <si>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</si>
  <si>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</si>
  <si>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</si>
  <si>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</si>
  <si>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</si>
  <si>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</si>
  <si>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</si>
  <si>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</si>
  <si>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</si>
  <si>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</si>
  <si>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</si>
  <si>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</si>
  <si>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</si>
  <si>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</si>
  <si>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</si>
  <si>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</si>
  <si>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</si>
  <si>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</si>
  <si>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</si>
  <si>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</si>
  <si>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</si>
  <si>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</si>
  <si>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</si>
  <si>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</si>
  <si>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</si>
  <si>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</si>
  <si>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</si>
  <si>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</si>
  <si>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</si>
  <si>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</si>
  <si>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5.82</t>
  </si>
  <si>
    <t>▲ 3.25</t>
  </si>
  <si>
    <t>水道事業会計</t>
  </si>
  <si>
    <t>一般会計</t>
  </si>
  <si>
    <t>下水道事業会計</t>
  </si>
  <si>
    <t>介護保険事業特別会計</t>
  </si>
  <si>
    <t>国民健康保険事業特別会計</t>
  </si>
  <si>
    <t>▲ 1.03</t>
  </si>
  <si>
    <t>▲ 0.34</t>
  </si>
  <si>
    <t>後期高齢者医療特別会計</t>
  </si>
  <si>
    <t>介護サービス事業特別会計</t>
  </si>
  <si>
    <t>国民健康保険診療所特別会計</t>
  </si>
  <si>
    <t>その他会計（赤字）</t>
  </si>
  <si>
    <t>その他会計（黒字）</t>
  </si>
  <si>
    <t>R02</t>
    <phoneticPr fontId="5"/>
  </si>
  <si>
    <t>R03</t>
    <phoneticPr fontId="5"/>
  </si>
  <si>
    <t>R04</t>
    <phoneticPr fontId="5"/>
  </si>
  <si>
    <t>R05</t>
    <phoneticPr fontId="5"/>
  </si>
  <si>
    <t>R06</t>
    <phoneticPr fontId="5"/>
  </si>
  <si>
    <t>石狩市公務サービス</t>
    <rPh sb="0" eb="3">
      <t>イシカリシ</t>
    </rPh>
    <rPh sb="3" eb="5">
      <t>コウム</t>
    </rPh>
    <phoneticPr fontId="2"/>
  </si>
  <si>
    <t>石狩市スポーツ協会</t>
    <rPh sb="0" eb="3">
      <t>イシカリシ</t>
    </rPh>
    <rPh sb="7" eb="9">
      <t>キョウカイ</t>
    </rPh>
    <phoneticPr fontId="2"/>
  </si>
  <si>
    <t>あい風</t>
    <rPh sb="2" eb="3">
      <t>カゼ</t>
    </rPh>
    <phoneticPr fontId="2"/>
  </si>
  <si>
    <t>石狩市防災まちづくり協会</t>
    <rPh sb="0" eb="3">
      <t>イシカリシ</t>
    </rPh>
    <rPh sb="3" eb="5">
      <t>ボウサイ</t>
    </rPh>
    <rPh sb="10" eb="12">
      <t>キョウカイ</t>
    </rPh>
    <phoneticPr fontId="2"/>
  </si>
  <si>
    <t>石狩湾新港管理組合（一般会計）</t>
  </si>
  <si>
    <t>石狩湾新港管理組合（港湾整備事業特別会計）</t>
  </si>
  <si>
    <t>石狩北部地区消防事務組合</t>
  </si>
  <si>
    <t>石狩西部広域水道企業団</t>
  </si>
  <si>
    <t>石狩教育研修センター組合</t>
  </si>
  <si>
    <t>-</t>
    <phoneticPr fontId="2"/>
  </si>
  <si>
    <t>合併街づくり基金</t>
    <rPh sb="0" eb="3">
      <t>ガッペイマチ</t>
    </rPh>
    <rPh sb="6" eb="8">
      <t>キキン</t>
    </rPh>
    <phoneticPr fontId="5"/>
  </si>
  <si>
    <t>ふるさと応援基金</t>
    <rPh sb="4" eb="8">
      <t>オウエンキキン</t>
    </rPh>
    <phoneticPr fontId="5"/>
  </si>
  <si>
    <t>公共施設修繕基金</t>
    <rPh sb="0" eb="4">
      <t>コウキョウシセツ</t>
    </rPh>
    <rPh sb="4" eb="8">
      <t>シュウゼンキキン</t>
    </rPh>
    <phoneticPr fontId="5"/>
  </si>
  <si>
    <t>地域福祉基金</t>
    <rPh sb="0" eb="4">
      <t>チイキフクシ</t>
    </rPh>
    <rPh sb="4" eb="6">
      <t>キキン</t>
    </rPh>
    <phoneticPr fontId="5"/>
  </si>
  <si>
    <t>漁業振興基金</t>
    <rPh sb="0" eb="4">
      <t>ギョギョウシンコウ</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</si>
</sst>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E8D4-4FF4-94B7-1DC0C4CEECF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31824</c:v>
                </c:pt>
                <c:pt idx="1">
                  <c:v>42354</c:v>
                </c:pt>
                <c:pt idx="2">
                  <c:v>39323</c:v>
                </c:pt>
                <c:pt idx="3">
                  <c:v>45916</c:v>
                </c:pt>
                <c:pt idx="4">
                  <c:v>61671</c:v>
                </c:pt>
              </c:numCache>
            </c:numRef>
          </c:val>
          <c:smooth val="0"/>
          <c:extLst>
            <c:ext xmlns:c16="http://schemas.microsoft.com/office/drawing/2014/chart" uri="{C3380CC4-5D6E-409C-BE32-E72D297353CC}">
              <c16:uniqueId val="{00000001-E8D4-4FF4-94B7-1DC0C4CEECF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3.25</c:v>
                </c:pt>
                <c:pt idx="1">
                  <c:v>3.48</c:v>
                </c:pt>
                <c:pt idx="2">
                  <c:v>6.9</c:v>
                </c:pt>
                <c:pt idx="3">
                  <c:v>4.46</c:v>
                </c:pt>
                <c:pt idx="4">
                  <c:v>4.59</c:v>
                </c:pt>
              </c:numCache>
            </c:numRef>
          </c:val>
          <c:extLst>
            <c:ext xmlns:c16="http://schemas.microsoft.com/office/drawing/2014/chart" uri="{C3380CC4-5D6E-409C-BE32-E72D297353CC}">
              <c16:uniqueId val="{00000000-D1D2-4A5E-8851-B950044C152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1.72</c:v>
                </c:pt>
                <c:pt idx="1">
                  <c:v>3.21</c:v>
                </c:pt>
                <c:pt idx="2">
                  <c:v>5.03</c:v>
                </c:pt>
                <c:pt idx="3">
                  <c:v>4.66</c:v>
                </c:pt>
                <c:pt idx="4">
                  <c:v>3.23</c:v>
                </c:pt>
              </c:numCache>
            </c:numRef>
          </c:val>
          <c:extLst>
            <c:ext xmlns:c16="http://schemas.microsoft.com/office/drawing/2014/chart" uri="{C3380CC4-5D6E-409C-BE32-E72D297353CC}">
              <c16:uniqueId val="{00000001-D1D2-4A5E-8851-B950044C152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0.83</c:v>
                </c:pt>
                <c:pt idx="1">
                  <c:v>0.37</c:v>
                </c:pt>
                <c:pt idx="2">
                  <c:v>3.36</c:v>
                </c:pt>
                <c:pt idx="3">
                  <c:v>-5.82</c:v>
                </c:pt>
                <c:pt idx="4">
                  <c:v>-3.25</c:v>
                </c:pt>
              </c:numCache>
            </c:numRef>
          </c:val>
          <c:smooth val="0"/>
          <c:extLst>
            <c:ext xmlns:c16="http://schemas.microsoft.com/office/drawing/2014/chart" uri="{C3380CC4-5D6E-409C-BE32-E72D297353CC}">
              <c16:uniqueId val="{00000002-D1D2-4A5E-8851-B950044C152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2.59</c:v>
                </c:pt>
                <c:pt idx="2">
                  <c:v>#N/A</c:v>
                </c:pt>
                <c:pt idx="3">
                  <c:v>2.95</c:v>
                </c:pt>
                <c:pt idx="4">
                  <c:v>#N/A</c:v>
                </c:pt>
                <c:pt idx="5">
                  <c:v>3.15</c:v>
                </c:pt>
                <c:pt idx="6">
                  <c:v>#N/A</c:v>
                </c:pt>
                <c:pt idx="7">
                  <c:v>3.13</c:v>
                </c:pt>
                <c:pt idx="8">
                  <c:v>0</c:v>
                </c:pt>
                <c:pt idx="9">
                  <c:v>0</c:v>
                </c:pt>
              </c:numCache>
            </c:numRef>
          </c:val>
          <c:extLst>
            <c:ext xmlns:c16="http://schemas.microsoft.com/office/drawing/2014/chart" uri="{C3380CC4-5D6E-409C-BE32-E72D297353CC}">
              <c16:uniqueId val="{00000000-9BAF-4986-9643-C01BFB69BC3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BAF-4986-9643-C01BFB69BC3A}"/>
            </c:ext>
          </c:extLst>
        </c:ser>
        <c:ser>
          <c:idx val="2"/>
          <c:order val="2"/>
          <c:tx>
            <c:strRef>
              <c:f>データシート!$A$29</c:f>
              <c:strCache>
                <c:ptCount val="1"/>
                <c:pt idx="0">
                  <c:v>国民健康保険診療所特別会計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0.13</c:v>
                </c:pt>
                <c:pt idx="2">
                  <c:v>#N/A</c:v>
                </c:pt>
                <c:pt idx="3">
                  <c:v>0.02</c:v>
                </c:pt>
                <c:pt idx="4">
                  <c:v>#N/A</c:v>
                </c:pt>
                <c:pt idx="5">
                  <c:v>0.06</c:v>
                </c:pt>
                <c:pt idx="6">
                  <c:v>#N/A</c:v>
                </c:pt>
                <c:pt idx="7">
                  <c:v>7.0000000000000007E-2</c:v>
                </c:pt>
                <c:pt idx="8">
                  <c:v>#N/A</c:v>
                </c:pt>
                <c:pt idx="9">
                  <c:v>0.06</c:v>
                </c:pt>
              </c:numCache>
            </c:numRef>
          </c:val>
          <c:extLst>
            <c:ext xmlns:c16="http://schemas.microsoft.com/office/drawing/2014/chart" uri="{C3380CC4-5D6E-409C-BE32-E72D297353CC}">
              <c16:uniqueId val="{00000002-9BAF-4986-9643-C01BFB69BC3A}"/>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0.02</c:v>
                </c:pt>
                <c:pt idx="6">
                  <c:v>#N/A</c:v>
                </c:pt>
                <c:pt idx="7">
                  <c:v>0.04</c:v>
                </c:pt>
                <c:pt idx="8">
                  <c:v>#N/A</c:v>
                </c:pt>
                <c:pt idx="9">
                  <c:v>7.0000000000000007E-2</c:v>
                </c:pt>
              </c:numCache>
            </c:numRef>
          </c:val>
          <c:extLst>
            <c:ext xmlns:c16="http://schemas.microsoft.com/office/drawing/2014/chart" uri="{C3380CC4-5D6E-409C-BE32-E72D297353CC}">
              <c16:uniqueId val="{00000003-9BAF-4986-9643-C01BFB69BC3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0.06</c:v>
                </c:pt>
                <c:pt idx="4">
                  <c:v>#N/A</c:v>
                </c:pt>
                <c:pt idx="5">
                  <c:v>7.0000000000000007E-2</c:v>
                </c:pt>
                <c:pt idx="6">
                  <c:v>#N/A</c:v>
                </c:pt>
                <c:pt idx="7">
                  <c:v>0.05</c:v>
                </c:pt>
                <c:pt idx="8">
                  <c:v>#N/A</c:v>
                </c:pt>
                <c:pt idx="9">
                  <c:v>0.08</c:v>
                </c:pt>
              </c:numCache>
            </c:numRef>
          </c:val>
          <c:extLst>
            <c:ext xmlns:c16="http://schemas.microsoft.com/office/drawing/2014/chart" uri="{C3380CC4-5D6E-409C-BE32-E72D297353CC}">
              <c16:uniqueId val="{00000004-9BAF-4986-9643-C01BFB69BC3A}"/>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1.03</c:v>
                </c:pt>
                <c:pt idx="1">
                  <c:v>#N/A</c:v>
                </c:pt>
                <c:pt idx="2">
                  <c:v>0.34</c:v>
                </c:pt>
                <c:pt idx="3">
                  <c:v>#N/A</c:v>
                </c:pt>
                <c:pt idx="4">
                  <c:v>#N/A</c:v>
                </c:pt>
                <c:pt idx="5">
                  <c:v>0.25</c:v>
                </c:pt>
                <c:pt idx="6">
                  <c:v>#N/A</c:v>
                </c:pt>
                <c:pt idx="7">
                  <c:v>0.38</c:v>
                </c:pt>
                <c:pt idx="8">
                  <c:v>#N/A</c:v>
                </c:pt>
                <c:pt idx="9">
                  <c:v>0.28000000000000003</c:v>
                </c:pt>
              </c:numCache>
            </c:numRef>
          </c:val>
          <c:extLst>
            <c:ext xmlns:c16="http://schemas.microsoft.com/office/drawing/2014/chart" uri="{C3380CC4-5D6E-409C-BE32-E72D297353CC}">
              <c16:uniqueId val="{00000005-9BAF-4986-9643-C01BFB69BC3A}"/>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0.96</c:v>
                </c:pt>
                <c:pt idx="2">
                  <c:v>#N/A</c:v>
                </c:pt>
                <c:pt idx="3">
                  <c:v>1.63</c:v>
                </c:pt>
                <c:pt idx="4">
                  <c:v>#N/A</c:v>
                </c:pt>
                <c:pt idx="5">
                  <c:v>2.13</c:v>
                </c:pt>
                <c:pt idx="6">
                  <c:v>#N/A</c:v>
                </c:pt>
                <c:pt idx="7">
                  <c:v>1.68</c:v>
                </c:pt>
                <c:pt idx="8">
                  <c:v>#N/A</c:v>
                </c:pt>
                <c:pt idx="9">
                  <c:v>1.07</c:v>
                </c:pt>
              </c:numCache>
            </c:numRef>
          </c:val>
          <c:extLst>
            <c:ext xmlns:c16="http://schemas.microsoft.com/office/drawing/2014/chart" uri="{C3380CC4-5D6E-409C-BE32-E72D297353CC}">
              <c16:uniqueId val="{00000006-9BAF-4986-9643-C01BFB69BC3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2.67</c:v>
                </c:pt>
              </c:numCache>
            </c:numRef>
          </c:val>
          <c:extLst>
            <c:ext xmlns:c16="http://schemas.microsoft.com/office/drawing/2014/chart" uri="{C3380CC4-5D6E-409C-BE32-E72D297353CC}">
              <c16:uniqueId val="{00000007-9BAF-4986-9643-C01BFB69BC3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3.24</c:v>
                </c:pt>
                <c:pt idx="2">
                  <c:v>#N/A</c:v>
                </c:pt>
                <c:pt idx="3">
                  <c:v>3.48</c:v>
                </c:pt>
                <c:pt idx="4">
                  <c:v>#N/A</c:v>
                </c:pt>
                <c:pt idx="5">
                  <c:v>6.89</c:v>
                </c:pt>
                <c:pt idx="6">
                  <c:v>#N/A</c:v>
                </c:pt>
                <c:pt idx="7">
                  <c:v>4.46</c:v>
                </c:pt>
                <c:pt idx="8">
                  <c:v>#N/A</c:v>
                </c:pt>
                <c:pt idx="9">
                  <c:v>4.59</c:v>
                </c:pt>
              </c:numCache>
            </c:numRef>
          </c:val>
          <c:extLst>
            <c:ext xmlns:c16="http://schemas.microsoft.com/office/drawing/2014/chart" uri="{C3380CC4-5D6E-409C-BE32-E72D297353CC}">
              <c16:uniqueId val="{00000008-9BAF-4986-9643-C01BFB69BC3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9.17</c:v>
                </c:pt>
                <c:pt idx="2">
                  <c:v>#N/A</c:v>
                </c:pt>
                <c:pt idx="3">
                  <c:v>9.11</c:v>
                </c:pt>
                <c:pt idx="4">
                  <c:v>#N/A</c:v>
                </c:pt>
                <c:pt idx="5">
                  <c:v>9.0500000000000007</c:v>
                </c:pt>
                <c:pt idx="6">
                  <c:v>#N/A</c:v>
                </c:pt>
                <c:pt idx="7">
                  <c:v>8.66</c:v>
                </c:pt>
                <c:pt idx="8">
                  <c:v>#N/A</c:v>
                </c:pt>
                <c:pt idx="9">
                  <c:v>8.44</c:v>
                </c:pt>
              </c:numCache>
            </c:numRef>
          </c:val>
          <c:extLst>
            <c:ext xmlns:c16="http://schemas.microsoft.com/office/drawing/2014/chart" uri="{C3380CC4-5D6E-409C-BE32-E72D297353CC}">
              <c16:uniqueId val="{00000009-9BAF-4986-9643-C01BFB69BC3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2782</c:v>
                </c:pt>
                <c:pt idx="5">
                  <c:v>2714</c:v>
                </c:pt>
                <c:pt idx="8">
                  <c:v>2666</c:v>
                </c:pt>
                <c:pt idx="11">
                  <c:v>2715</c:v>
                </c:pt>
                <c:pt idx="14">
                  <c:v>2481</c:v>
                </c:pt>
              </c:numCache>
            </c:numRef>
          </c:val>
          <c:extLst>
            <c:ext xmlns:c16="http://schemas.microsoft.com/office/drawing/2014/chart" uri="{C3380CC4-5D6E-409C-BE32-E72D297353CC}">
              <c16:uniqueId val="{00000000-BF2F-43F5-8D93-02637EE2417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2</c:v>
                </c:pt>
              </c:numCache>
            </c:numRef>
          </c:val>
          <c:extLst>
            <c:ext xmlns:c16="http://schemas.microsoft.com/office/drawing/2014/chart" uri="{C3380CC4-5D6E-409C-BE32-E72D297353CC}">
              <c16:uniqueId val="{00000001-BF2F-43F5-8D93-02637EE2417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26</c:v>
                </c:pt>
                <c:pt idx="3">
                  <c:v>22</c:v>
                </c:pt>
                <c:pt idx="6">
                  <c:v>21</c:v>
                </c:pt>
                <c:pt idx="9">
                  <c:v>16</c:v>
                </c:pt>
                <c:pt idx="12">
                  <c:v>7</c:v>
                </c:pt>
              </c:numCache>
            </c:numRef>
          </c:val>
          <c:extLst>
            <c:ext xmlns:c16="http://schemas.microsoft.com/office/drawing/2014/chart" uri="{C3380CC4-5D6E-409C-BE32-E72D297353CC}">
              <c16:uniqueId val="{00000002-BF2F-43F5-8D93-02637EE2417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83</c:v>
                </c:pt>
                <c:pt idx="3">
                  <c:v>69</c:v>
                </c:pt>
                <c:pt idx="6">
                  <c:v>61</c:v>
                </c:pt>
                <c:pt idx="9">
                  <c:v>55</c:v>
                </c:pt>
                <c:pt idx="12">
                  <c:v>30</c:v>
                </c:pt>
              </c:numCache>
            </c:numRef>
          </c:val>
          <c:extLst>
            <c:ext xmlns:c16="http://schemas.microsoft.com/office/drawing/2014/chart" uri="{C3380CC4-5D6E-409C-BE32-E72D297353CC}">
              <c16:uniqueId val="{00000003-BF2F-43F5-8D93-02637EE2417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740</c:v>
                </c:pt>
                <c:pt idx="3">
                  <c:v>684</c:v>
                </c:pt>
                <c:pt idx="6">
                  <c:v>706</c:v>
                </c:pt>
                <c:pt idx="9">
                  <c:v>704</c:v>
                </c:pt>
                <c:pt idx="12">
                  <c:v>598</c:v>
                </c:pt>
              </c:numCache>
            </c:numRef>
          </c:val>
          <c:extLst>
            <c:ext xmlns:c16="http://schemas.microsoft.com/office/drawing/2014/chart" uri="{C3380CC4-5D6E-409C-BE32-E72D297353CC}">
              <c16:uniqueId val="{00000004-BF2F-43F5-8D93-02637EE2417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F2F-43F5-8D93-02637EE2417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F2F-43F5-8D93-02637EE2417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3084</c:v>
                </c:pt>
                <c:pt idx="3">
                  <c:v>2934</c:v>
                </c:pt>
                <c:pt idx="6">
                  <c:v>2877</c:v>
                </c:pt>
                <c:pt idx="9">
                  <c:v>2969</c:v>
                </c:pt>
                <c:pt idx="12">
                  <c:v>2926</c:v>
                </c:pt>
              </c:numCache>
            </c:numRef>
          </c:val>
          <c:extLst>
            <c:ext xmlns:c16="http://schemas.microsoft.com/office/drawing/2014/chart" uri="{C3380CC4-5D6E-409C-BE32-E72D297353CC}">
              <c16:uniqueId val="{00000007-BF2F-43F5-8D93-02637EE2417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1151</c:v>
                </c:pt>
                <c:pt idx="2">
                  <c:v>#N/A</c:v>
                </c:pt>
                <c:pt idx="3">
                  <c:v>#N/A</c:v>
                </c:pt>
                <c:pt idx="4">
                  <c:v>995</c:v>
                </c:pt>
                <c:pt idx="5">
                  <c:v>#N/A</c:v>
                </c:pt>
                <c:pt idx="6">
                  <c:v>#N/A</c:v>
                </c:pt>
                <c:pt idx="7">
                  <c:v>999</c:v>
                </c:pt>
                <c:pt idx="8">
                  <c:v>#N/A</c:v>
                </c:pt>
                <c:pt idx="9">
                  <c:v>#N/A</c:v>
                </c:pt>
                <c:pt idx="10">
                  <c:v>1029</c:v>
                </c:pt>
                <c:pt idx="11">
                  <c:v>#N/A</c:v>
                </c:pt>
                <c:pt idx="12">
                  <c:v>#N/A</c:v>
                </c:pt>
                <c:pt idx="13">
                  <c:v>1082</c:v>
                </c:pt>
                <c:pt idx="14">
                  <c:v>#N/A</c:v>
                </c:pt>
              </c:numCache>
            </c:numRef>
          </c:val>
          <c:smooth val="0"/>
          <c:extLst>
            <c:ext xmlns:c16="http://schemas.microsoft.com/office/drawing/2014/chart" uri="{C3380CC4-5D6E-409C-BE32-E72D297353CC}">
              <c16:uniqueId val="{00000008-BF2F-43F5-8D93-02637EE2417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26541</c:v>
                </c:pt>
                <c:pt idx="5">
                  <c:v>25729</c:v>
                </c:pt>
                <c:pt idx="8">
                  <c:v>24671</c:v>
                </c:pt>
                <c:pt idx="11">
                  <c:v>23750</c:v>
                </c:pt>
                <c:pt idx="14">
                  <c:v>23394</c:v>
                </c:pt>
              </c:numCache>
            </c:numRef>
          </c:val>
          <c:extLst>
            <c:ext xmlns:c16="http://schemas.microsoft.com/office/drawing/2014/chart" uri="{C3380CC4-5D6E-409C-BE32-E72D297353CC}">
              <c16:uniqueId val="{00000000-8476-4051-9AB8-F6AB15D268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4408</c:v>
                </c:pt>
                <c:pt idx="5">
                  <c:v>4528</c:v>
                </c:pt>
                <c:pt idx="8">
                  <c:v>4289</c:v>
                </c:pt>
                <c:pt idx="11">
                  <c:v>4179</c:v>
                </c:pt>
                <c:pt idx="14">
                  <c:v>4093</c:v>
                </c:pt>
              </c:numCache>
            </c:numRef>
          </c:val>
          <c:extLst>
            <c:ext xmlns:c16="http://schemas.microsoft.com/office/drawing/2014/chart" uri="{C3380CC4-5D6E-409C-BE32-E72D297353CC}">
              <c16:uniqueId val="{00000001-8476-4051-9AB8-F6AB15D268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1658</c:v>
                </c:pt>
                <c:pt idx="5">
                  <c:v>2501</c:v>
                </c:pt>
                <c:pt idx="8">
                  <c:v>3337</c:v>
                </c:pt>
                <c:pt idx="11">
                  <c:v>3753</c:v>
                </c:pt>
                <c:pt idx="14">
                  <c:v>3306</c:v>
                </c:pt>
              </c:numCache>
            </c:numRef>
          </c:val>
          <c:extLst>
            <c:ext xmlns:c16="http://schemas.microsoft.com/office/drawing/2014/chart" uri="{C3380CC4-5D6E-409C-BE32-E72D297353CC}">
              <c16:uniqueId val="{00000002-8476-4051-9AB8-F6AB15D268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476-4051-9AB8-F6AB15D268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476-4051-9AB8-F6AB15D268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76-4051-9AB8-F6AB15D268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1603</c:v>
                </c:pt>
                <c:pt idx="3">
                  <c:v>1573</c:v>
                </c:pt>
                <c:pt idx="6">
                  <c:v>1462</c:v>
                </c:pt>
                <c:pt idx="9">
                  <c:v>1522</c:v>
                </c:pt>
                <c:pt idx="12">
                  <c:v>1818</c:v>
                </c:pt>
              </c:numCache>
            </c:numRef>
          </c:val>
          <c:extLst>
            <c:ext xmlns:c16="http://schemas.microsoft.com/office/drawing/2014/chart" uri="{C3380CC4-5D6E-409C-BE32-E72D297353CC}">
              <c16:uniqueId val="{00000006-8476-4051-9AB8-F6AB15D268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677</c:v>
                </c:pt>
                <c:pt idx="3">
                  <c:v>615</c:v>
                </c:pt>
                <c:pt idx="6">
                  <c:v>622</c:v>
                </c:pt>
                <c:pt idx="9">
                  <c:v>715</c:v>
                </c:pt>
                <c:pt idx="12">
                  <c:v>869</c:v>
                </c:pt>
              </c:numCache>
            </c:numRef>
          </c:val>
          <c:extLst>
            <c:ext xmlns:c16="http://schemas.microsoft.com/office/drawing/2014/chart" uri="{C3380CC4-5D6E-409C-BE32-E72D297353CC}">
              <c16:uniqueId val="{00000007-8476-4051-9AB8-F6AB15D268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8479</c:v>
                </c:pt>
                <c:pt idx="3">
                  <c:v>7859</c:v>
                </c:pt>
                <c:pt idx="6">
                  <c:v>7230</c:v>
                </c:pt>
                <c:pt idx="9">
                  <c:v>6944</c:v>
                </c:pt>
                <c:pt idx="12">
                  <c:v>6564</c:v>
                </c:pt>
              </c:numCache>
            </c:numRef>
          </c:val>
          <c:extLst>
            <c:ext xmlns:c16="http://schemas.microsoft.com/office/drawing/2014/chart" uri="{C3380CC4-5D6E-409C-BE32-E72D297353CC}">
              <c16:uniqueId val="{00000008-8476-4051-9AB8-F6AB15D268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49</c:v>
                </c:pt>
                <c:pt idx="3">
                  <c:v>34</c:v>
                </c:pt>
                <c:pt idx="6">
                  <c:v>21</c:v>
                </c:pt>
                <c:pt idx="9">
                  <c:v>9</c:v>
                </c:pt>
                <c:pt idx="12">
                  <c:v>5</c:v>
                </c:pt>
              </c:numCache>
            </c:numRef>
          </c:val>
          <c:extLst>
            <c:ext xmlns:c16="http://schemas.microsoft.com/office/drawing/2014/chart" uri="{C3380CC4-5D6E-409C-BE32-E72D297353CC}">
              <c16:uniqueId val="{00000009-8476-4051-9AB8-F6AB15D268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31146</c:v>
                </c:pt>
                <c:pt idx="3">
                  <c:v>30756</c:v>
                </c:pt>
                <c:pt idx="6">
                  <c:v>29880</c:v>
                </c:pt>
                <c:pt idx="9">
                  <c:v>29110</c:v>
                </c:pt>
                <c:pt idx="12">
                  <c:v>29228</c:v>
                </c:pt>
              </c:numCache>
            </c:numRef>
          </c:val>
          <c:extLst>
            <c:ext xmlns:c16="http://schemas.microsoft.com/office/drawing/2014/chart" uri="{C3380CC4-5D6E-409C-BE32-E72D297353CC}">
              <c16:uniqueId val="{0000000A-8476-4051-9AB8-F6AB15D2686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9347</c:v>
                </c:pt>
                <c:pt idx="2">
                  <c:v>#N/A</c:v>
                </c:pt>
                <c:pt idx="3">
                  <c:v>#N/A</c:v>
                </c:pt>
                <c:pt idx="4">
                  <c:v>8080</c:v>
                </c:pt>
                <c:pt idx="5">
                  <c:v>#N/A</c:v>
                </c:pt>
                <c:pt idx="6">
                  <c:v>#N/A</c:v>
                </c:pt>
                <c:pt idx="7">
                  <c:v>6917</c:v>
                </c:pt>
                <c:pt idx="8">
                  <c:v>#N/A</c:v>
                </c:pt>
                <c:pt idx="9">
                  <c:v>#N/A</c:v>
                </c:pt>
                <c:pt idx="10">
                  <c:v>6619</c:v>
                </c:pt>
                <c:pt idx="11">
                  <c:v>#N/A</c:v>
                </c:pt>
                <c:pt idx="12">
                  <c:v>#N/A</c:v>
                </c:pt>
                <c:pt idx="13">
                  <c:v>7692</c:v>
                </c:pt>
                <c:pt idx="14">
                  <c:v>#N/A</c:v>
                </c:pt>
              </c:numCache>
            </c:numRef>
          </c:val>
          <c:smooth val="0"/>
          <c:extLst>
            <c:ext xmlns:c16="http://schemas.microsoft.com/office/drawing/2014/chart" uri="{C3380CC4-5D6E-409C-BE32-E72D297353CC}">
              <c16:uniqueId val="{0000000B-8476-4051-9AB8-F6AB15D2686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887</c:v>
                </c:pt>
                <c:pt idx="1">
                  <c:v>846</c:v>
                </c:pt>
                <c:pt idx="2">
                  <c:v>601</c:v>
                </c:pt>
              </c:numCache>
            </c:numRef>
          </c:val>
          <c:extLst>
            <c:ext xmlns:c16="http://schemas.microsoft.com/office/drawing/2014/chart" uri="{C3380CC4-5D6E-409C-BE32-E72D297353CC}">
              <c16:uniqueId val="{00000000-1428-4B0C-B80D-BA84731A048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401</c:v>
                </c:pt>
                <c:pt idx="1">
                  <c:v>479</c:v>
                </c:pt>
                <c:pt idx="2">
                  <c:v>514</c:v>
                </c:pt>
              </c:numCache>
            </c:numRef>
          </c:val>
          <c:extLst>
            <c:ext xmlns:c16="http://schemas.microsoft.com/office/drawing/2014/chart" uri="{C3380CC4-5D6E-409C-BE32-E72D297353CC}">
              <c16:uniqueId val="{00000001-1428-4B0C-B80D-BA84731A048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3353</c:v>
                </c:pt>
                <c:pt idx="1">
                  <c:v>3672</c:v>
                </c:pt>
                <c:pt idx="2">
                  <c:v>3458</c:v>
                </c:pt>
              </c:numCache>
            </c:numRef>
          </c:val>
          <c:extLst>
            <c:ext xmlns:c16="http://schemas.microsoft.com/office/drawing/2014/chart" uri="{C3380CC4-5D6E-409C-BE32-E72D297353CC}">
              <c16:uniqueId val="{00000002-1428-4B0C-B80D-BA84731A048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北海道石狩市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近年建設事業債の発行抑制に努めていることにより、元利償還金や算入公債費等は減少傾向にあった。　　</a:t>
          </a:r>
        </a:p>
        <a:p>
          <a:r>
            <a:rPr kumimoji="1" lang="ja-JP" altLang="en-US" sz="1200">
              <a:latin typeface="ＭＳ ゴシック" pitchFamily="49" charset="-128"/>
              <a:ea typeface="ＭＳ ゴシック" pitchFamily="49" charset="-128"/>
            </a:rPr>
            <a:t> その中で、令和５年度は義務教育学校建設等に係る起債償還が開始となり、元利償還金の増加となった。</a:t>
          </a:r>
        </a:p>
        <a:p>
          <a:r>
            <a:rPr kumimoji="1" lang="ja-JP" altLang="en-US" sz="1200">
              <a:latin typeface="ＭＳ ゴシック" pitchFamily="49" charset="-128"/>
              <a:ea typeface="ＭＳ ゴシック" pitchFamily="49" charset="-128"/>
            </a:rPr>
            <a:t> 今後も児童福祉施設整備事業や公営住宅建設事業等に係る地方債の償還開始が予定されており、元金償還が増加する要素が見込まれるため、石狩市財政運営指針に沿った適正規模の地方債発行や地方債残高の縮減を図り、健全な財政運営の維持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当市では満期一括償還地方債を活用していない。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317500</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317500</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317500</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317500</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北海道石狩市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地方債残高は、石狩市財政運営指針に沿った適正規模の地方債発行に努めた結果、近年は減少傾向にあったが、令和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118</a:t>
          </a:r>
          <a:r>
            <a:rPr kumimoji="1" lang="ja-JP" altLang="en-US" sz="1400">
              <a:latin typeface="ＭＳ ゴシック" pitchFamily="49" charset="-128"/>
              <a:ea typeface="ＭＳ ゴシック" pitchFamily="49" charset="-128"/>
            </a:rPr>
            <a:t>百万円増加している。令和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年度については、将来負担額全体で前年度に比べ約</a:t>
          </a:r>
          <a:r>
            <a:rPr kumimoji="1" lang="en-US" altLang="ja-JP" sz="1400">
              <a:latin typeface="ＭＳ ゴシック" pitchFamily="49" charset="-128"/>
              <a:ea typeface="ＭＳ ゴシック" pitchFamily="49" charset="-128"/>
            </a:rPr>
            <a:t>184</a:t>
          </a:r>
          <a:r>
            <a:rPr kumimoji="1" lang="ja-JP" altLang="en-US" sz="1400">
              <a:latin typeface="ＭＳ ゴシック" pitchFamily="49" charset="-128"/>
              <a:ea typeface="ＭＳ ゴシック" pitchFamily="49" charset="-128"/>
            </a:rPr>
            <a:t>百万円増加している。さらに充当可能財源のうち、充当可能基金については財政調整基金などの取り崩しにより前年度に比べ約</a:t>
          </a:r>
          <a:r>
            <a:rPr kumimoji="1" lang="en-US" altLang="ja-JP" sz="1400">
              <a:latin typeface="ＭＳ ゴシック" pitchFamily="49" charset="-128"/>
              <a:ea typeface="ＭＳ ゴシック" pitchFamily="49" charset="-128"/>
            </a:rPr>
            <a:t>889</a:t>
          </a:r>
          <a:r>
            <a:rPr kumimoji="1" lang="ja-JP" altLang="en-US" sz="1400">
              <a:latin typeface="ＭＳ ゴシック" pitchFamily="49" charset="-128"/>
              <a:ea typeface="ＭＳ ゴシック" pitchFamily="49" charset="-128"/>
            </a:rPr>
            <a:t>百万円の減少となった。その結果、将来負担比率の分子は約</a:t>
          </a:r>
          <a:r>
            <a:rPr kumimoji="1" lang="en-US" altLang="ja-JP" sz="1400">
              <a:latin typeface="ＭＳ ゴシック" pitchFamily="49" charset="-128"/>
              <a:ea typeface="ＭＳ ゴシック" pitchFamily="49" charset="-128"/>
            </a:rPr>
            <a:t>1,100</a:t>
          </a:r>
          <a:r>
            <a:rPr kumimoji="1" lang="ja-JP" altLang="en-US" sz="1400">
              <a:latin typeface="ＭＳ ゴシック" pitchFamily="49" charset="-128"/>
              <a:ea typeface="ＭＳ ゴシック" pitchFamily="49" charset="-128"/>
            </a:rPr>
            <a:t>百万円増加した。今後は事業の見直しや歳出の適正化を進めることで基金残高の充実を図り、将来負担比率の改善に努める。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北海道石狩市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主な増減要素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百万円の取崩（寄附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今後も適正規模となるよう計画的な積立を行っていく。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財政運営指針に則り、公共施設修繕基金の充実を図る。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剰余金を活用した財政調整基金への積立を行う。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基金を設けている。代表的なものとして、合併時に設置された厚田地域づくり基金及び浜益地域づくり基金があり、使途は各区内における市民の意思を反映した特色ある事業である。その他、環境保全・自然保護に関する施策の推進に係る事業に充てるための環境まちづくり基金や、森林の整備及びその促進に関する施策に要する経費の財源に充てるための森づくり基金等を設置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主なものとして、ふるさと応援基金については、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百万円を積み立てるとともに、事業への充当及び事務経費について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百万円の取崩しを行ったことにより、特定目的基金全体では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今後も基金の充実を図るとともに、基金の目的を踏まえた適正な活用に努めていく。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年度における決算剰余金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百万円を財政調整基金へ積み立てたが、歳入の伸びに対して物価高騰の影響による歳出が増大したため、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その結果、令和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財政運営指針の目標（令和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億円）に向け、決算剰余金等を活用して積み増しを図る。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普通交付税の再算定に伴う基金積立により、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百万円を減債基金に積み立てた。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基準財政需要額に算入されない臨財債相当分を適切に繰り入れるとともに今後も剰余金等を活用しながら、計画的な積立を行っていく。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北海道石狩市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57,143
56,248
722.33
38,386,722
37,323,858
855,024
18,622,330
29,228,150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新港地域を中心とする企業の設備投資の増加等により、近年固定資産税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をはじめとする市税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が堅調に推移している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が増傾向となっている。一方、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類似団体との比較において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その平均を依然として下回っている。今後も更なる市税収入の確保等、安定的な財政運営の維持に努める。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135467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877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155575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43</xdr:row>
      <xdr:rowOff>155575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要因としては、市税や普通交付税等の経常一般財源が増加したこと等により、比率として改善したものである。しかしながら近年は社会保障費の増加や、除排雪費用を含む公共施設の維持補修費など、経常的経費の増加により比率が高止まりしていることから、更なる自主財源の確保や歳出構造の適正化など、弾力性のある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81597</xdr:rowOff>
    </xdr:from>
    <xdr:to>
      <xdr:col>23</xdr:col>
      <xdr:colOff>133350</xdr:colOff>
      <xdr:row>64</xdr:row>
      <xdr:rowOff>87630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54397"/>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87630</xdr:rowOff>
    </xdr:from>
    <xdr:to>
      <xdr:col>19</xdr:col>
      <xdr:colOff>133350</xdr:colOff>
      <xdr:row>64</xdr:row>
      <xdr:rowOff>105728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06043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15240</xdr:rowOff>
    </xdr:from>
    <xdr:to>
      <xdr:col>15</xdr:col>
      <xdr:colOff>82550</xdr:colOff>
      <xdr:row>64</xdr:row>
      <xdr:rowOff>105728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88040"/>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64</xdr:row>
      <xdr:rowOff>69532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88040"/>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2874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7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36830</xdr:rowOff>
    </xdr:from>
    <xdr:to>
      <xdr:col>19</xdr:col>
      <xdr:colOff>184150</xdr:colOff>
      <xdr:row>64</xdr:row>
      <xdr:rowOff>138430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54928</xdr:rowOff>
    </xdr:from>
    <xdr:to>
      <xdr:col>15</xdr:col>
      <xdr:colOff>133350</xdr:colOff>
      <xdr:row>64</xdr:row>
      <xdr:rowOff>156528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141305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1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18732</xdr:rowOff>
    </xdr:from>
    <xdr:to>
      <xdr:col>7</xdr:col>
      <xdr:colOff>31750</xdr:colOff>
      <xdr:row>64</xdr:row>
      <xdr:rowOff>120332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105109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7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[221,269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前年度に引き続き増加となった。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職員給与費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物価高騰・賃金上昇に伴う委託経費や光熱費等の増による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物件費の増加が主な要因である。今後も更なる増加が見込まれるところであるが、各種事業において効率的な執行に努めていく。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95100</xdr:rowOff>
    </xdr:from>
    <xdr:to>
      <xdr:col>23</xdr:col>
      <xdr:colOff>133350</xdr:colOff>
      <xdr:row>82</xdr:row>
      <xdr:rowOff>102346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54000"/>
          <a:ext cx="8382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70276</xdr:rowOff>
    </xdr:from>
    <xdr:to>
      <xdr:col>19</xdr:col>
      <xdr:colOff>133350</xdr:colOff>
      <xdr:row>82</xdr:row>
      <xdr:rowOff>95100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29176"/>
          <a:ext cx="889000" cy="2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39077</xdr:rowOff>
    </xdr:from>
    <xdr:to>
      <xdr:col>15</xdr:col>
      <xdr:colOff>82550</xdr:colOff>
      <xdr:row>82</xdr:row>
      <xdr:rowOff>70276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97977"/>
          <a:ext cx="889000" cy="3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149616</xdr:rowOff>
    </xdr:from>
    <xdr:to>
      <xdr:col>11</xdr:col>
      <xdr:colOff>31750</xdr:colOff>
      <xdr:row>82</xdr:row>
      <xdr:rowOff>39077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37066"/>
          <a:ext cx="889000" cy="6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51546</xdr:rowOff>
    </xdr:from>
    <xdr:to>
      <xdr:col>23</xdr:col>
      <xdr:colOff>184150</xdr:colOff>
      <xdr:row>82</xdr:row>
      <xdr:rowOff>153146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1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23623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82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44300</xdr:rowOff>
    </xdr:from>
    <xdr:to>
      <xdr:col>19</xdr:col>
      <xdr:colOff>184150</xdr:colOff>
      <xdr:row>82</xdr:row>
      <xdr:rowOff>145900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0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130677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1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19476</xdr:rowOff>
    </xdr:from>
    <xdr:to>
      <xdr:col>15</xdr:col>
      <xdr:colOff>133350</xdr:colOff>
      <xdr:row>82</xdr:row>
      <xdr:rowOff>121076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7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105853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6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159727</xdr:rowOff>
    </xdr:from>
    <xdr:to>
      <xdr:col>11</xdr:col>
      <xdr:colOff>82550</xdr:colOff>
      <xdr:row>82</xdr:row>
      <xdr:rowOff>89877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4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74654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33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98816</xdr:rowOff>
    </xdr:from>
    <xdr:to>
      <xdr:col>7</xdr:col>
      <xdr:colOff>31750</xdr:colOff>
      <xdr:row>82</xdr:row>
      <xdr:rowOff>28966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8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13743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7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給与については、人事院勧告及び国に準拠しており、今後も引き続き適正な給与水準の維持に努める。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166914</xdr:rowOff>
    </xdr:from>
    <xdr:to>
      <xdr:col>81</xdr:col>
      <xdr:colOff>44450</xdr:colOff>
      <xdr:row>83</xdr:row>
      <xdr:rowOff>12700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22581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166914</xdr:rowOff>
    </xdr:from>
    <xdr:to>
      <xdr:col>77</xdr:col>
      <xdr:colOff>44450</xdr:colOff>
      <xdr:row>83</xdr:row>
      <xdr:rowOff>29936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2258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29936</xdr:rowOff>
    </xdr:from>
    <xdr:to>
      <xdr:col>72</xdr:col>
      <xdr:colOff>203200</xdr:colOff>
      <xdr:row>83</xdr:row>
      <xdr:rowOff>116114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26028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116114</xdr:rowOff>
    </xdr:from>
    <xdr:to>
      <xdr:col>68</xdr:col>
      <xdr:colOff>152400</xdr:colOff>
      <xdr:row>84</xdr:row>
      <xdr:rowOff>82550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34646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149877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0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116114</xdr:rowOff>
    </xdr:from>
    <xdr:to>
      <xdr:col>77</xdr:col>
      <xdr:colOff>95250</xdr:colOff>
      <xdr:row>83</xdr:row>
      <xdr:rowOff>46264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56441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150586</xdr:rowOff>
    </xdr:from>
    <xdr:to>
      <xdr:col>73</xdr:col>
      <xdr:colOff>44450</xdr:colOff>
      <xdr:row>83</xdr:row>
      <xdr:rowOff>80736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90913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65314</xdr:rowOff>
    </xdr:from>
    <xdr:to>
      <xdr:col>68</xdr:col>
      <xdr:colOff>203200</xdr:colOff>
      <xdr:row>83</xdr:row>
      <xdr:rowOff>166914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5641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前年度より類似団体平均との差が広がっており、依然として類似団体の平均を上回っている状態である。社会情勢のめまぐるしい変化や複雑・多様化する行政ニーズに対応した住民サービスを実施していくためにも、業務の効率化を図ったうえで、定員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129434</xdr:rowOff>
    </xdr:from>
    <xdr:to>
      <xdr:col>81</xdr:col>
      <xdr:colOff>44450</xdr:colOff>
      <xdr:row>62</xdr:row>
      <xdr:rowOff>26353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87884"/>
          <a:ext cx="8382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119380</xdr:rowOff>
    </xdr:from>
    <xdr:to>
      <xdr:col>77</xdr:col>
      <xdr:colOff>44450</xdr:colOff>
      <xdr:row>61</xdr:row>
      <xdr:rowOff>129434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7783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119380</xdr:rowOff>
    </xdr:from>
    <xdr:to>
      <xdr:col>72</xdr:col>
      <xdr:colOff>203200</xdr:colOff>
      <xdr:row>61</xdr:row>
      <xdr:rowOff>123402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57783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117369</xdr:rowOff>
    </xdr:from>
    <xdr:to>
      <xdr:col>68</xdr:col>
      <xdr:colOff>152400</xdr:colOff>
      <xdr:row>61</xdr:row>
      <xdr:rowOff>123402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7581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147003</xdr:rowOff>
    </xdr:from>
    <xdr:to>
      <xdr:col>81</xdr:col>
      <xdr:colOff>95250</xdr:colOff>
      <xdr:row>62</xdr:row>
      <xdr:rowOff>77153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119080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77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78634</xdr:rowOff>
    </xdr:from>
    <xdr:to>
      <xdr:col>77</xdr:col>
      <xdr:colOff>95250</xdr:colOff>
      <xdr:row>62</xdr:row>
      <xdr:rowOff>8784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165011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23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68580</xdr:rowOff>
    </xdr:from>
    <xdr:to>
      <xdr:col>73</xdr:col>
      <xdr:colOff>44450</xdr:colOff>
      <xdr:row>61</xdr:row>
      <xdr:rowOff>170180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154957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72602</xdr:rowOff>
    </xdr:from>
    <xdr:to>
      <xdr:col>68</xdr:col>
      <xdr:colOff>203200</xdr:colOff>
      <xdr:row>62</xdr:row>
      <xdr:rowOff>2752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158979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66569</xdr:rowOff>
    </xdr:from>
    <xdr:to>
      <xdr:col>64</xdr:col>
      <xdr:colOff>152400</xdr:colOff>
      <xdr:row>61</xdr:row>
      <xdr:rowOff>168169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152946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1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％増加した。市債発行の抑制や償還終了等により、比率は改善傾向にあるが、未だ他市と比較して高い水準であることから、今後も財政運営指針に基づき、市債発行を適正規模に留め、公債費の抑制を図る。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76200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9760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68156</xdr:rowOff>
    </xdr:from>
    <xdr:to>
      <xdr:col>77</xdr:col>
      <xdr:colOff>44450</xdr:colOff>
      <xdr:row>41</xdr:row>
      <xdr:rowOff>100330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9760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100330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148590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297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168927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増加した。要因としては退職手当負担見込額の増加と充当可能基金の減少によるところが大きい。退職手当負担見込額は定年延長にともない今後も増加傾向がある。今後、基金残高の確保を図りながら、将来負担比率の改善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48018</xdr:rowOff>
    </xdr:from>
    <xdr:to>
      <xdr:col>81</xdr:col>
      <xdr:colOff>44450</xdr:colOff>
      <xdr:row>16</xdr:row>
      <xdr:rowOff>105471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791218"/>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48018</xdr:rowOff>
    </xdr:from>
    <xdr:to>
      <xdr:col>77</xdr:col>
      <xdr:colOff>44450</xdr:colOff>
      <xdr:row>16</xdr:row>
      <xdr:rowOff>84788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791218"/>
          <a:ext cx="8890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84788</xdr:rowOff>
    </xdr:from>
    <xdr:to>
      <xdr:col>72</xdr:col>
      <xdr:colOff>203200</xdr:colOff>
      <xdr:row>16</xdr:row>
      <xdr:rowOff>162923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27988"/>
          <a:ext cx="889000" cy="7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162923</xdr:rowOff>
    </xdr:from>
    <xdr:to>
      <xdr:col>68</xdr:col>
      <xdr:colOff>152400</xdr:colOff>
      <xdr:row>17</xdr:row>
      <xdr:rowOff>122464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906123"/>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54671</xdr:rowOff>
    </xdr:from>
    <xdr:to>
      <xdr:col>81</xdr:col>
      <xdr:colOff>95250</xdr:colOff>
      <xdr:row>16</xdr:row>
      <xdr:rowOff>156271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9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26748</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6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168668</xdr:rowOff>
    </xdr:from>
    <xdr:to>
      <xdr:col>77</xdr:col>
      <xdr:colOff>95250</xdr:colOff>
      <xdr:row>16</xdr:row>
      <xdr:rowOff>98818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4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83595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2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33988</xdr:rowOff>
    </xdr:from>
    <xdr:to>
      <xdr:col>73</xdr:col>
      <xdr:colOff>44450</xdr:colOff>
      <xdr:row>16</xdr:row>
      <xdr:rowOff>135588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7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120365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6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112123</xdr:rowOff>
    </xdr:from>
    <xdr:to>
      <xdr:col>68</xdr:col>
      <xdr:colOff>203200</xdr:colOff>
      <xdr:row>17</xdr:row>
      <xdr:rowOff>42273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85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27050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4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71664</xdr:rowOff>
    </xdr:from>
    <xdr:to>
      <xdr:col>64</xdr:col>
      <xdr:colOff>152400</xdr:colOff>
      <xdr:row>18</xdr:row>
      <xdr:rowOff>1814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8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158041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7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北海道石狩市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57,143
56,248
722.33
38,386,722
37,323,858
855,024
18,622,330
29,228,150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類似団体平均と比較して経常収支比率における人件費の比率が低くなっている要因として、消防業務を一部事務組合で行っていることが挙げられる。今後も人件費の適切な執行に努める。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106426</xdr:rowOff>
    </xdr:from>
    <xdr:to>
      <xdr:col>24</xdr:col>
      <xdr:colOff>25400</xdr:colOff>
      <xdr:row>35</xdr:row>
      <xdr:rowOff>147574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071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106426</xdr:rowOff>
    </xdr:from>
    <xdr:to>
      <xdr:col>19</xdr:col>
      <xdr:colOff>187325</xdr:colOff>
      <xdr:row>35</xdr:row>
      <xdr:rowOff>170434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071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35</xdr:row>
      <xdr:rowOff>170434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391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36</xdr:row>
      <xdr:rowOff>26416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391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96774</xdr:rowOff>
    </xdr:from>
    <xdr:to>
      <xdr:col>24</xdr:col>
      <xdr:colOff>76200</xdr:colOff>
      <xdr:row>36</xdr:row>
      <xdr:rowOff>26924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5351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0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55626</xdr:rowOff>
    </xdr:from>
    <xdr:to>
      <xdr:col>20</xdr:col>
      <xdr:colOff>38100</xdr:colOff>
      <xdr:row>35</xdr:row>
      <xdr:rowOff>157226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167403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119634</xdr:rowOff>
    </xdr:from>
    <xdr:to>
      <xdr:col>15</xdr:col>
      <xdr:colOff>149225</xdr:colOff>
      <xdr:row>36</xdr:row>
      <xdr:rowOff>49784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59961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147066</xdr:rowOff>
    </xdr:from>
    <xdr:to>
      <xdr:col>6</xdr:col>
      <xdr:colOff>171450</xdr:colOff>
      <xdr:row>36</xdr:row>
      <xdr:rowOff>77216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87393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依然、公共施設の光熱費は増加傾向にあるが、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ふるさと応援寄附に係る費用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の見直し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した。また類似団体平均を上回る水準で推移していることから、事務事業の点検を行い適正な歳出削減に努める。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107950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984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107950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84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98425</xdr:rowOff>
    </xdr:from>
    <xdr:to>
      <xdr:col>73</xdr:col>
      <xdr:colOff>180975</xdr:colOff>
      <xdr:row>17</xdr:row>
      <xdr:rowOff>69850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4162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98425</xdr:rowOff>
    </xdr:from>
    <xdr:to>
      <xdr:col>69</xdr:col>
      <xdr:colOff>92075</xdr:colOff>
      <xdr:row>16</xdr:row>
      <xdr:rowOff>136525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416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47625</xdr:rowOff>
    </xdr:from>
    <xdr:to>
      <xdr:col>69</xdr:col>
      <xdr:colOff>142875</xdr:colOff>
      <xdr:row>16</xdr:row>
      <xdr:rowOff>149225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134002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85725</xdr:rowOff>
    </xdr:from>
    <xdr:to>
      <xdr:col>65</xdr:col>
      <xdr:colOff>53975</xdr:colOff>
      <xdr:row>17</xdr:row>
      <xdr:rowOff>15875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2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少子高齢化や障がい者福祉向上の各種施策の展開等により、前年度比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の増加となった。今後も少子高齢化の進行等により扶助費の増加が予想されることから、事業の必要性や効果の検証を重ねたうえで事業内容の精査を行い、適切な執行に努める。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5186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155575</xdr:rowOff>
    </xdr:from>
    <xdr:to>
      <xdr:col>15</xdr:col>
      <xdr:colOff>98425</xdr:colOff>
      <xdr:row>55</xdr:row>
      <xdr:rowOff>69850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4138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117475</xdr:rowOff>
    </xdr:from>
    <xdr:to>
      <xdr:col>11</xdr:col>
      <xdr:colOff>9525</xdr:colOff>
      <xdr:row>54</xdr:row>
      <xdr:rowOff>155575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3757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104775</xdr:rowOff>
    </xdr:from>
    <xdr:to>
      <xdr:col>11</xdr:col>
      <xdr:colOff>60325</xdr:colOff>
      <xdr:row>55</xdr:row>
      <xdr:rowOff>34925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3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45102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13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66675</xdr:rowOff>
    </xdr:from>
    <xdr:to>
      <xdr:col>6</xdr:col>
      <xdr:colOff>171450</xdr:colOff>
      <xdr:row>54</xdr:row>
      <xdr:rowOff>168275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32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7002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09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ふるさと応援積立金等による積立金の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や、水道事業会計出資金による投資及び出資金・貸付金の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等により前年度に比べて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となった。類似団体平均に比べ乖離</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は小さく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なっている。今後も老朽化した施設の維持補修費増加が見込まれるため、公共施設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総合管理計画に基づき、計画的な維持管理に努める。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113284</xdr:rowOff>
    </xdr:from>
    <xdr:to>
      <xdr:col>82</xdr:col>
      <xdr:colOff>107950</xdr:colOff>
      <xdr:row>60</xdr:row>
      <xdr:rowOff>168148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40028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122428</xdr:rowOff>
    </xdr:from>
    <xdr:to>
      <xdr:col>78</xdr:col>
      <xdr:colOff>69850</xdr:colOff>
      <xdr:row>60</xdr:row>
      <xdr:rowOff>168148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4094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122428</xdr:rowOff>
    </xdr:from>
    <xdr:to>
      <xdr:col>73</xdr:col>
      <xdr:colOff>180975</xdr:colOff>
      <xdr:row>60</xdr:row>
      <xdr:rowOff>168148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4094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122428</xdr:rowOff>
    </xdr:from>
    <xdr:to>
      <xdr:col>69</xdr:col>
      <xdr:colOff>92075</xdr:colOff>
      <xdr:row>60</xdr:row>
      <xdr:rowOff>168148</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4094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62484</xdr:rowOff>
    </xdr:from>
    <xdr:to>
      <xdr:col>82</xdr:col>
      <xdr:colOff>158750</xdr:colOff>
      <xdr:row>60</xdr:row>
      <xdr:rowOff>164084</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34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142511</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258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117348</xdr:rowOff>
    </xdr:from>
    <xdr:to>
      <xdr:col>78</xdr:col>
      <xdr:colOff>120650</xdr:colOff>
      <xdr:row>61</xdr:row>
      <xdr:rowOff>47498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40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32275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490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71628</xdr:rowOff>
    </xdr:from>
    <xdr:to>
      <xdr:col>74</xdr:col>
      <xdr:colOff>31750</xdr:colOff>
      <xdr:row>61</xdr:row>
      <xdr:rowOff>1778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35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158005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44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117348</xdr:rowOff>
    </xdr:from>
    <xdr:to>
      <xdr:col>69</xdr:col>
      <xdr:colOff>142875</xdr:colOff>
      <xdr:row>61</xdr:row>
      <xdr:rowOff>47498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40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32275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49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71628</xdr:rowOff>
    </xdr:from>
    <xdr:to>
      <xdr:col>65</xdr:col>
      <xdr:colOff>53975</xdr:colOff>
      <xdr:row>61</xdr:row>
      <xdr:rowOff>1778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5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158005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4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生活保護事業費及び新型コロナウイルス感染症予防接種事業費の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過年度返還金の減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により補助費等は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したものの、経常経費に占める割合は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ほぼ横ばいの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。類似団体平均を下回っているが、補助金等の有効性・必要性を検証したうえで見直しを行う等、今後も適切な執行に努める。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260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58420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30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122428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306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122428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2489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19575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となったが、類似団体と比較しても、依然として平均を上回る水準で推移しているため、今後も公債費の適正化に努める。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100330</xdr:rowOff>
    </xdr:from>
    <xdr:to>
      <xdr:col>24</xdr:col>
      <xdr:colOff>25400</xdr:colOff>
      <xdr:row>77</xdr:row>
      <xdr:rowOff>138430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3019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77</xdr:row>
      <xdr:rowOff>138430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340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77</xdr:row>
      <xdr:rowOff>138430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317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78</xdr:row>
      <xdr:rowOff>27939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3172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49530</xdr:rowOff>
    </xdr:from>
    <xdr:to>
      <xdr:col>24</xdr:col>
      <xdr:colOff>76200</xdr:colOff>
      <xdr:row>77</xdr:row>
      <xdr:rowOff>151130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21607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63516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であるが、類似団体平均の比率を下回っている。扶助費や物件費が増加基調にあり、老朽化した施設の維持補修費も更に増加すると見込まれることから、将来にわたって収支バランスを確保するため、財政の硬直化を招かないよう義務的経費をはじめとした歳出の適正化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75</xdr:row>
      <xdr:rowOff>133858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743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115570</xdr:rowOff>
    </xdr:from>
    <xdr:to>
      <xdr:col>78</xdr:col>
      <xdr:colOff>69850</xdr:colOff>
      <xdr:row>75</xdr:row>
      <xdr:rowOff>129286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29743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74422</xdr:rowOff>
    </xdr:from>
    <xdr:to>
      <xdr:col>73</xdr:col>
      <xdr:colOff>180975</xdr:colOff>
      <xdr:row>75</xdr:row>
      <xdr:rowOff>129286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331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65278</xdr:rowOff>
    </xdr:from>
    <xdr:to>
      <xdr:col>69</xdr:col>
      <xdr:colOff>92075</xdr:colOff>
      <xdr:row>75</xdr:row>
      <xdr:rowOff>74422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29240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83058</xdr:rowOff>
    </xdr:from>
    <xdr:to>
      <xdr:col>82</xdr:col>
      <xdr:colOff>158750</xdr:colOff>
      <xdr:row>76</xdr:row>
      <xdr:rowOff>13208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99585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8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5097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78486</xdr:rowOff>
    </xdr:from>
    <xdr:to>
      <xdr:col>74</xdr:col>
      <xdr:colOff>31750</xdr:colOff>
      <xdr:row>76</xdr:row>
      <xdr:rowOff>8635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164864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02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23622</xdr:rowOff>
    </xdr:from>
    <xdr:to>
      <xdr:col>69</xdr:col>
      <xdr:colOff>142875</xdr:colOff>
      <xdr:row>75</xdr:row>
      <xdr:rowOff>125222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109999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96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14478</xdr:rowOff>
    </xdr:from>
    <xdr:to>
      <xdr:col>65</xdr:col>
      <xdr:colOff>53975</xdr:colOff>
      <xdr:row>75</xdr:row>
      <xdr:rowOff>116078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126255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北海道石狩市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7226</xdr:rowOff>
    </xdr:from>
    <xdr:to>
      <xdr:col>29</xdr:col>
      <xdr:colOff>127000</xdr:colOff>
      <xdr:row>18</xdr:row>
      <xdr:rowOff>66002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40951"/>
          <a:ext cx="647700" cy="58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66002</xdr:rowOff>
    </xdr:from>
    <xdr:to>
      <xdr:col>26</xdr:col>
      <xdr:colOff>50800</xdr:colOff>
      <xdr:row>18</xdr:row>
      <xdr:rowOff>87744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99727"/>
          <a:ext cx="698500" cy="21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79400</xdr:rowOff>
    </xdr:from>
    <xdr:to>
      <xdr:col>22</xdr:col>
      <xdr:colOff>114300</xdr:colOff>
      <xdr:row>18</xdr:row>
      <xdr:rowOff>87744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13125"/>
          <a:ext cx="698500" cy="8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75552</xdr:rowOff>
    </xdr:from>
    <xdr:to>
      <xdr:col>18</xdr:col>
      <xdr:colOff>177800</xdr:colOff>
      <xdr:row>18</xdr:row>
      <xdr:rowOff>79400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09277"/>
          <a:ext cx="698500" cy="3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127876</xdr:rowOff>
    </xdr:from>
    <xdr:to>
      <xdr:col>29</xdr:col>
      <xdr:colOff>177800</xdr:colOff>
      <xdr:row>18</xdr:row>
      <xdr:rowOff>58026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90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144403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3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15202</xdr:rowOff>
    </xdr:from>
    <xdr:to>
      <xdr:col>26</xdr:col>
      <xdr:colOff>101600</xdr:colOff>
      <xdr:row>18</xdr:row>
      <xdr:rowOff>116802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48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126979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17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36944</xdr:rowOff>
    </xdr:from>
    <xdr:to>
      <xdr:col>22</xdr:col>
      <xdr:colOff>165100</xdr:colOff>
      <xdr:row>18</xdr:row>
      <xdr:rowOff>138544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70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148721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39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28600</xdr:rowOff>
    </xdr:from>
    <xdr:to>
      <xdr:col>19</xdr:col>
      <xdr:colOff>38100</xdr:colOff>
      <xdr:row>18</xdr:row>
      <xdr:rowOff>130201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6232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140377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3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24752</xdr:rowOff>
    </xdr:from>
    <xdr:to>
      <xdr:col>15</xdr:col>
      <xdr:colOff>101600</xdr:colOff>
      <xdr:row>18</xdr:row>
      <xdr:rowOff>126352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58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136529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2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55514</xdr:rowOff>
    </xdr:from>
    <xdr:to>
      <xdr:col>29</xdr:col>
      <xdr:colOff>127000</xdr:colOff>
      <xdr:row>35</xdr:row>
      <xdr:rowOff>91306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665864"/>
          <a:ext cx="647700" cy="35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91306</xdr:rowOff>
    </xdr:from>
    <xdr:to>
      <xdr:col>26</xdr:col>
      <xdr:colOff>50800</xdr:colOff>
      <xdr:row>35</xdr:row>
      <xdr:rowOff>111161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701656"/>
          <a:ext cx="698500" cy="19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111161</xdr:rowOff>
    </xdr:from>
    <xdr:to>
      <xdr:col>22</xdr:col>
      <xdr:colOff>114300</xdr:colOff>
      <xdr:row>35</xdr:row>
      <xdr:rowOff>114917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21511"/>
          <a:ext cx="698500" cy="3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28767</xdr:rowOff>
    </xdr:from>
    <xdr:to>
      <xdr:col>18</xdr:col>
      <xdr:colOff>177800</xdr:colOff>
      <xdr:row>35</xdr:row>
      <xdr:rowOff>114917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639117"/>
          <a:ext cx="698500" cy="86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4714</xdr:rowOff>
    </xdr:from>
    <xdr:to>
      <xdr:col>29</xdr:col>
      <xdr:colOff>177800</xdr:colOff>
      <xdr:row>35</xdr:row>
      <xdr:rowOff>106314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15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192691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6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40506</xdr:rowOff>
    </xdr:from>
    <xdr:to>
      <xdr:col>26</xdr:col>
      <xdr:colOff>101600</xdr:colOff>
      <xdr:row>35</xdr:row>
      <xdr:rowOff>142106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50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152283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19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60361</xdr:rowOff>
    </xdr:from>
    <xdr:to>
      <xdr:col>22</xdr:col>
      <xdr:colOff>165100</xdr:colOff>
      <xdr:row>35</xdr:row>
      <xdr:rowOff>161961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70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172138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3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64117</xdr:rowOff>
    </xdr:from>
    <xdr:to>
      <xdr:col>19</xdr:col>
      <xdr:colOff>38100</xdr:colOff>
      <xdr:row>35</xdr:row>
      <xdr:rowOff>165717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74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175894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4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320867</xdr:rowOff>
    </xdr:from>
    <xdr:to>
      <xdr:col>15</xdr:col>
      <xdr:colOff>101600</xdr:colOff>
      <xdr:row>35</xdr:row>
      <xdr:rowOff>79567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88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89744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57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北海道石狩市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57,143
56,248
722.33
38,386,722
37,323,858
855,024
18,622,330
29,228,150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101050</xdr:rowOff>
    </xdr:from>
    <xdr:to>
      <xdr:col>24</xdr:col>
      <xdr:colOff>63500</xdr:colOff>
      <xdr:row>37</xdr:row>
      <xdr:rowOff>13709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73250"/>
          <a:ext cx="838200" cy="8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5985</xdr:rowOff>
    </xdr:from>
    <xdr:to>
      <xdr:col>19</xdr:col>
      <xdr:colOff>177800</xdr:colOff>
      <xdr:row>37</xdr:row>
      <xdr:rowOff>13709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49635"/>
          <a:ext cx="889000" cy="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160666</xdr:rowOff>
    </xdr:from>
    <xdr:to>
      <xdr:col>15</xdr:col>
      <xdr:colOff>50800</xdr:colOff>
      <xdr:row>37</xdr:row>
      <xdr:rowOff>5985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32866"/>
          <a:ext cx="889000" cy="1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160666</xdr:rowOff>
    </xdr:from>
    <xdr:to>
      <xdr:col>10</xdr:col>
      <xdr:colOff>114300</xdr:colOff>
      <xdr:row>37</xdr:row>
      <xdr:rowOff>5969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32866"/>
          <a:ext cx="889000" cy="1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50250</xdr:rowOff>
    </xdr:from>
    <xdr:to>
      <xdr:col>24</xdr:col>
      <xdr:colOff>114300</xdr:colOff>
      <xdr:row>36</xdr:row>
      <xdr:rowOff>151850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28677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0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134359</xdr:rowOff>
    </xdr:from>
    <xdr:to>
      <xdr:col>20</xdr:col>
      <xdr:colOff>38100</xdr:colOff>
      <xdr:row>37</xdr:row>
      <xdr:rowOff>64509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0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55636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9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126635</xdr:rowOff>
    </xdr:from>
    <xdr:to>
      <xdr:col>15</xdr:col>
      <xdr:colOff>101600</xdr:colOff>
      <xdr:row>37</xdr:row>
      <xdr:rowOff>56785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9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73312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7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109866</xdr:rowOff>
    </xdr:from>
    <xdr:to>
      <xdr:col>10</xdr:col>
      <xdr:colOff>165100</xdr:colOff>
      <xdr:row>37</xdr:row>
      <xdr:rowOff>40016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8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56543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5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9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73296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69480</xdr:rowOff>
    </xdr:from>
    <xdr:to>
      <xdr:col>24</xdr:col>
      <xdr:colOff>63500</xdr:colOff>
      <xdr:row>57</xdr:row>
      <xdr:rowOff>79004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9842130"/>
          <a:ext cx="838200" cy="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69480</xdr:rowOff>
    </xdr:from>
    <xdr:to>
      <xdr:col>19</xdr:col>
      <xdr:colOff>177800</xdr:colOff>
      <xdr:row>57</xdr:row>
      <xdr:rowOff>82357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842130"/>
          <a:ext cx="889000" cy="1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82357</xdr:rowOff>
    </xdr:from>
    <xdr:to>
      <xdr:col>15</xdr:col>
      <xdr:colOff>50800</xdr:colOff>
      <xdr:row>57</xdr:row>
      <xdr:rowOff>133799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855007"/>
          <a:ext cx="889000" cy="5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133799</xdr:rowOff>
    </xdr:from>
    <xdr:to>
      <xdr:col>10</xdr:col>
      <xdr:colOff>114300</xdr:colOff>
      <xdr:row>57</xdr:row>
      <xdr:rowOff>152044</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06449"/>
          <a:ext cx="889000" cy="1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28204</xdr:rowOff>
    </xdr:from>
    <xdr:to>
      <xdr:col>24</xdr:col>
      <xdr:colOff>114300</xdr:colOff>
      <xdr:row>57</xdr:row>
      <xdr:rowOff>129804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0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51081</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65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18680</xdr:rowOff>
    </xdr:from>
    <xdr:to>
      <xdr:col>20</xdr:col>
      <xdr:colOff>38100</xdr:colOff>
      <xdr:row>57</xdr:row>
      <xdr:rowOff>120280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79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136807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956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31557</xdr:rowOff>
    </xdr:from>
    <xdr:to>
      <xdr:col>15</xdr:col>
      <xdr:colOff>101600</xdr:colOff>
      <xdr:row>57</xdr:row>
      <xdr:rowOff>133157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80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149684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5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82999</xdr:rowOff>
    </xdr:from>
    <xdr:to>
      <xdr:col>10</xdr:col>
      <xdr:colOff>165100</xdr:colOff>
      <xdr:row>58</xdr:row>
      <xdr:rowOff>13149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85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29676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63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101244</xdr:rowOff>
    </xdr:from>
    <xdr:to>
      <xdr:col>6</xdr:col>
      <xdr:colOff>38100</xdr:colOff>
      <xdr:row>58</xdr:row>
      <xdr:rowOff>31394</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87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47921</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64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26641</xdr:rowOff>
    </xdr:from>
    <xdr:to>
      <xdr:col>24</xdr:col>
      <xdr:colOff>62865</xdr:colOff>
      <xdr:row>79</xdr:row>
      <xdr:rowOff>81635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371041"/>
          <a:ext cx="1270" cy="1255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85462</xdr:rowOff>
    </xdr:from>
    <xdr:ext cx="378565"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630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81635</xdr:rowOff>
    </xdr:from>
    <xdr:to>
      <xdr:col>24</xdr:col>
      <xdr:colOff>152400</xdr:colOff>
      <xdr:row>79</xdr:row>
      <xdr:rowOff>81635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62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144768</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214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26641</xdr:rowOff>
    </xdr:from>
    <xdr:to>
      <xdr:col>24</xdr:col>
      <xdr:colOff>152400</xdr:colOff>
      <xdr:row>72</xdr:row>
      <xdr:rowOff>26641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37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14949</xdr:rowOff>
    </xdr:from>
    <xdr:to>
      <xdr:col>24</xdr:col>
      <xdr:colOff>63500</xdr:colOff>
      <xdr:row>72</xdr:row>
      <xdr:rowOff>26641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3797300" y="12359349"/>
          <a:ext cx="838200" cy="1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42507</xdr:rowOff>
    </xdr:from>
    <xdr:ext cx="469744"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341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64080</xdr:rowOff>
    </xdr:from>
    <xdr:to>
      <xdr:col>24</xdr:col>
      <xdr:colOff>114300</xdr:colOff>
      <xdr:row>78</xdr:row>
      <xdr:rowOff>165680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43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14949</xdr:rowOff>
    </xdr:from>
    <xdr:to>
      <xdr:col>19</xdr:col>
      <xdr:colOff>177800</xdr:colOff>
      <xdr:row>72</xdr:row>
      <xdr:rowOff>65339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908300" y="12359349"/>
          <a:ext cx="889000" cy="5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73160</xdr:rowOff>
    </xdr:from>
    <xdr:to>
      <xdr:col>20</xdr:col>
      <xdr:colOff>38100</xdr:colOff>
      <xdr:row>79</xdr:row>
      <xdr:rowOff>3310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44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165887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62428" y="1353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59069</xdr:rowOff>
    </xdr:from>
    <xdr:to>
      <xdr:col>15</xdr:col>
      <xdr:colOff>50800</xdr:colOff>
      <xdr:row>72</xdr:row>
      <xdr:rowOff>65339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2019300" y="12232019"/>
          <a:ext cx="889000" cy="17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78384</xdr:rowOff>
    </xdr:from>
    <xdr:to>
      <xdr:col>15</xdr:col>
      <xdr:colOff>101600</xdr:colOff>
      <xdr:row>79</xdr:row>
      <xdr:rowOff>8534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4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171111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73428" y="1354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59069</xdr:rowOff>
    </xdr:from>
    <xdr:to>
      <xdr:col>10</xdr:col>
      <xdr:colOff>114300</xdr:colOff>
      <xdr:row>73</xdr:row>
      <xdr:rowOff>78141</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flipV="1">
          <a:off x="1130300" y="12232019"/>
          <a:ext cx="889000" cy="36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77960</xdr:rowOff>
    </xdr:from>
    <xdr:to>
      <xdr:col>10</xdr:col>
      <xdr:colOff>165100</xdr:colOff>
      <xdr:row>79</xdr:row>
      <xdr:rowOff>8110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170687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84428" y="1354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74988</xdr:rowOff>
    </xdr:from>
    <xdr:to>
      <xdr:col>6</xdr:col>
      <xdr:colOff>38100</xdr:colOff>
      <xdr:row>79</xdr:row>
      <xdr:rowOff>5138</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167715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95428" y="1354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147291</xdr:rowOff>
    </xdr:from>
    <xdr:to>
      <xdr:col>24</xdr:col>
      <xdr:colOff>114300</xdr:colOff>
      <xdr:row>72</xdr:row>
      <xdr:rowOff>77441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232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100318</xdr:rowOff>
    </xdr:from>
    <xdr:ext cx="534377"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227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135599</xdr:rowOff>
    </xdr:from>
    <xdr:to>
      <xdr:col>20</xdr:col>
      <xdr:colOff>38100</xdr:colOff>
      <xdr:row>72</xdr:row>
      <xdr:rowOff>65749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230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82276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30111" y="1208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14539</xdr:rowOff>
    </xdr:from>
    <xdr:to>
      <xdr:col>15</xdr:col>
      <xdr:colOff>101600</xdr:colOff>
      <xdr:row>72</xdr:row>
      <xdr:rowOff>116139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235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132666</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41111" y="1213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8269</xdr:rowOff>
    </xdr:from>
    <xdr:to>
      <xdr:col>10</xdr:col>
      <xdr:colOff>165100</xdr:colOff>
      <xdr:row>71</xdr:row>
      <xdr:rowOff>109869</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218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69</xdr:row>
      <xdr:rowOff>126396</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52111" y="1195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27341</xdr:rowOff>
    </xdr:from>
    <xdr:to>
      <xdr:col>6</xdr:col>
      <xdr:colOff>38100</xdr:colOff>
      <xdr:row>73</xdr:row>
      <xdr:rowOff>128941</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254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145468</xdr:rowOff>
    </xdr:from>
    <xdr:ext cx="534377"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63111" y="1231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143565</xdr:rowOff>
    </xdr:from>
    <xdr:to>
      <xdr:col>24</xdr:col>
      <xdr:colOff>63500</xdr:colOff>
      <xdr:row>95</xdr:row>
      <xdr:rowOff>146972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3797300" y="16259865"/>
          <a:ext cx="838200" cy="17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146972</xdr:rowOff>
    </xdr:from>
    <xdr:to>
      <xdr:col>19</xdr:col>
      <xdr:colOff>177800</xdr:colOff>
      <xdr:row>96</xdr:row>
      <xdr:rowOff>110689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6434722"/>
          <a:ext cx="889000" cy="13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116753</xdr:rowOff>
    </xdr:from>
    <xdr:to>
      <xdr:col>15</xdr:col>
      <xdr:colOff>50800</xdr:colOff>
      <xdr:row>96</xdr:row>
      <xdr:rowOff>110689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2019300" y="16404503"/>
          <a:ext cx="889000" cy="16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116753</xdr:rowOff>
    </xdr:from>
    <xdr:to>
      <xdr:col>10</xdr:col>
      <xdr:colOff>114300</xdr:colOff>
      <xdr:row>97</xdr:row>
      <xdr:rowOff>119410</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404503"/>
          <a:ext cx="889000" cy="34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92765</xdr:rowOff>
    </xdr:from>
    <xdr:to>
      <xdr:col>24</xdr:col>
      <xdr:colOff>114300</xdr:colOff>
      <xdr:row>95</xdr:row>
      <xdr:rowOff>22915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620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115642</xdr:rowOff>
    </xdr:from>
    <xdr:ext cx="599010"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6060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96172</xdr:rowOff>
    </xdr:from>
    <xdr:to>
      <xdr:col>20</xdr:col>
      <xdr:colOff>38100</xdr:colOff>
      <xdr:row>96</xdr:row>
      <xdr:rowOff>26322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63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42849</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497795" y="16159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59889</xdr:rowOff>
    </xdr:from>
    <xdr:to>
      <xdr:col>15</xdr:col>
      <xdr:colOff>101600</xdr:colOff>
      <xdr:row>96</xdr:row>
      <xdr:rowOff>161489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5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6566</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08795" y="16294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65953</xdr:rowOff>
    </xdr:from>
    <xdr:to>
      <xdr:col>10</xdr:col>
      <xdr:colOff>165100</xdr:colOff>
      <xdr:row>95</xdr:row>
      <xdr:rowOff>167553</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635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12630</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19795" y="1612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68610</xdr:rowOff>
    </xdr:from>
    <xdr:to>
      <xdr:col>6</xdr:col>
      <xdr:colOff>38100</xdr:colOff>
      <xdr:row>97</xdr:row>
      <xdr:rowOff>170210</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69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15287</xdr:rowOff>
    </xdr:from>
    <xdr:ext cx="599010"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30795" y="16474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138740</xdr:rowOff>
    </xdr:from>
    <xdr:to>
      <xdr:col>55</xdr:col>
      <xdr:colOff>0</xdr:colOff>
      <xdr:row>36</xdr:row>
      <xdr:rowOff>155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139490"/>
          <a:ext cx="838200" cy="3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3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138740</xdr:rowOff>
    </xdr:from>
    <xdr:to>
      <xdr:col>50</xdr:col>
      <xdr:colOff>114300</xdr:colOff>
      <xdr:row>36</xdr:row>
      <xdr:rowOff>38613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139490"/>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160556</xdr:rowOff>
    </xdr:from>
    <xdr:to>
      <xdr:col>45</xdr:col>
      <xdr:colOff>177800</xdr:colOff>
      <xdr:row>36</xdr:row>
      <xdr:rowOff>38613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6161306"/>
          <a:ext cx="889000" cy="4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151115</xdr:rowOff>
    </xdr:from>
    <xdr:to>
      <xdr:col>41</xdr:col>
      <xdr:colOff>50800</xdr:colOff>
      <xdr:row>35</xdr:row>
      <xdr:rowOff>160556</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466065"/>
          <a:ext cx="889000" cy="69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120805</xdr:rowOff>
    </xdr:from>
    <xdr:to>
      <xdr:col>55</xdr:col>
      <xdr:colOff>50800</xdr:colOff>
      <xdr:row>36</xdr:row>
      <xdr:rowOff>50955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12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143682</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597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87940</xdr:rowOff>
    </xdr:from>
    <xdr:to>
      <xdr:col>50</xdr:col>
      <xdr:colOff>165100</xdr:colOff>
      <xdr:row>36</xdr:row>
      <xdr:rowOff>18090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08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34617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586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159263</xdr:rowOff>
    </xdr:from>
    <xdr:to>
      <xdr:col>46</xdr:col>
      <xdr:colOff>38100</xdr:colOff>
      <xdr:row>36</xdr:row>
      <xdr:rowOff>89413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16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105940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593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109756</xdr:rowOff>
    </xdr:from>
    <xdr:to>
      <xdr:col>41</xdr:col>
      <xdr:colOff>101600</xdr:colOff>
      <xdr:row>36</xdr:row>
      <xdr:rowOff>39906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11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56433</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588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100315</xdr:rowOff>
    </xdr:from>
    <xdr:to>
      <xdr:col>36</xdr:col>
      <xdr:colOff>165100</xdr:colOff>
      <xdr:row>32</xdr:row>
      <xdr:rowOff>30465</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41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46992</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190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113346</xdr:rowOff>
    </xdr:from>
    <xdr:to>
      <xdr:col>55</xdr:col>
      <xdr:colOff>0</xdr:colOff>
      <xdr:row>56</xdr:row>
      <xdr:rowOff>113400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543096"/>
          <a:ext cx="838200" cy="17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113400</xdr:rowOff>
    </xdr:from>
    <xdr:to>
      <xdr:col>50</xdr:col>
      <xdr:colOff>114300</xdr:colOff>
      <xdr:row>57</xdr:row>
      <xdr:rowOff>13719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714600"/>
          <a:ext cx="889000" cy="7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152175</xdr:rowOff>
    </xdr:from>
    <xdr:to>
      <xdr:col>45</xdr:col>
      <xdr:colOff>177800</xdr:colOff>
      <xdr:row>57</xdr:row>
      <xdr:rowOff>13719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753375"/>
          <a:ext cx="889000" cy="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152175</xdr:rowOff>
    </xdr:from>
    <xdr:to>
      <xdr:col>41</xdr:col>
      <xdr:colOff>50800</xdr:colOff>
      <xdr:row>57</xdr:row>
      <xdr:rowOff>95352</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753375"/>
          <a:ext cx="889000" cy="11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62546</xdr:rowOff>
    </xdr:from>
    <xdr:to>
      <xdr:col>55</xdr:col>
      <xdr:colOff>50800</xdr:colOff>
      <xdr:row>55</xdr:row>
      <xdr:rowOff>164146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49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85423</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34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62600</xdr:rowOff>
    </xdr:from>
    <xdr:to>
      <xdr:col>50</xdr:col>
      <xdr:colOff>165100</xdr:colOff>
      <xdr:row>56</xdr:row>
      <xdr:rowOff>164200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6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155327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75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134369</xdr:rowOff>
    </xdr:from>
    <xdr:to>
      <xdr:col>46</xdr:col>
      <xdr:colOff>38100</xdr:colOff>
      <xdr:row>57</xdr:row>
      <xdr:rowOff>64519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73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55646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82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101375</xdr:rowOff>
    </xdr:from>
    <xdr:to>
      <xdr:col>41</xdr:col>
      <xdr:colOff>101600</xdr:colOff>
      <xdr:row>57</xdr:row>
      <xdr:rowOff>31525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70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22652</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79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44552</xdr:rowOff>
    </xdr:from>
    <xdr:to>
      <xdr:col>36</xdr:col>
      <xdr:colOff>165100</xdr:colOff>
      <xdr:row>57</xdr:row>
      <xdr:rowOff>146152</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81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137279</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90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59386</xdr:rowOff>
    </xdr:from>
    <xdr:to>
      <xdr:col>55</xdr:col>
      <xdr:colOff>0</xdr:colOff>
      <xdr:row>78</xdr:row>
      <xdr:rowOff>125718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432486"/>
          <a:ext cx="838200" cy="6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66242</xdr:rowOff>
    </xdr:from>
    <xdr:to>
      <xdr:col>50</xdr:col>
      <xdr:colOff>114300</xdr:colOff>
      <xdr:row>78</xdr:row>
      <xdr:rowOff>125718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267892"/>
          <a:ext cx="889000" cy="23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117106</xdr:rowOff>
    </xdr:from>
    <xdr:to>
      <xdr:col>45</xdr:col>
      <xdr:colOff>177800</xdr:colOff>
      <xdr:row>77</xdr:row>
      <xdr:rowOff>66242</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147306"/>
          <a:ext cx="889000" cy="12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64812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117106</xdr:rowOff>
    </xdr:from>
    <xdr:to>
      <xdr:col>41</xdr:col>
      <xdr:colOff>50800</xdr:colOff>
      <xdr:row>79</xdr:row>
      <xdr:rowOff>28715</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147306"/>
          <a:ext cx="889000" cy="42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8586</xdr:rowOff>
    </xdr:from>
    <xdr:to>
      <xdr:col>55</xdr:col>
      <xdr:colOff>50800</xdr:colOff>
      <xdr:row>78</xdr:row>
      <xdr:rowOff>110186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38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158463</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36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74918</xdr:rowOff>
    </xdr:from>
    <xdr:to>
      <xdr:col>50</xdr:col>
      <xdr:colOff>165100</xdr:colOff>
      <xdr:row>79</xdr:row>
      <xdr:rowOff>5068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44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167645</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5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15442</xdr:rowOff>
    </xdr:from>
    <xdr:to>
      <xdr:col>46</xdr:col>
      <xdr:colOff>38100</xdr:colOff>
      <xdr:row>77</xdr:row>
      <xdr:rowOff>117042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21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133569</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99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66306</xdr:rowOff>
    </xdr:from>
    <xdr:to>
      <xdr:col>41</xdr:col>
      <xdr:colOff>101600</xdr:colOff>
      <xdr:row>76</xdr:row>
      <xdr:rowOff>167906</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09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12984</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87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149365</xdr:rowOff>
    </xdr:from>
    <xdr:to>
      <xdr:col>36</xdr:col>
      <xdr:colOff>165100</xdr:colOff>
      <xdr:row>79</xdr:row>
      <xdr:rowOff>79515</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5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70642</xdr:rowOff>
    </xdr:from>
    <xdr:ext cx="378565"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83017" y="13615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5017</xdr:rowOff>
    </xdr:from>
    <xdr:to>
      <xdr:col>55</xdr:col>
      <xdr:colOff>0</xdr:colOff>
      <xdr:row>97</xdr:row>
      <xdr:rowOff>99594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464217"/>
          <a:ext cx="838200" cy="26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99594</xdr:rowOff>
    </xdr:from>
    <xdr:to>
      <xdr:col>50</xdr:col>
      <xdr:colOff>114300</xdr:colOff>
      <xdr:row>97</xdr:row>
      <xdr:rowOff>139091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730244"/>
          <a:ext cx="889000" cy="3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139091</xdr:rowOff>
    </xdr:from>
    <xdr:to>
      <xdr:col>45</xdr:col>
      <xdr:colOff>177800</xdr:colOff>
      <xdr:row>98</xdr:row>
      <xdr:rowOff>11761</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769741"/>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78612</xdr:rowOff>
    </xdr:from>
    <xdr:to>
      <xdr:col>41</xdr:col>
      <xdr:colOff>50800</xdr:colOff>
      <xdr:row>98</xdr:row>
      <xdr:rowOff>11761</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709262"/>
          <a:ext cx="889000" cy="10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125667</xdr:rowOff>
    </xdr:from>
    <xdr:to>
      <xdr:col>55</xdr:col>
      <xdr:colOff>50800</xdr:colOff>
      <xdr:row>96</xdr:row>
      <xdr:rowOff>55817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41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148544</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2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48794</xdr:rowOff>
    </xdr:from>
    <xdr:to>
      <xdr:col>50</xdr:col>
      <xdr:colOff>165100</xdr:colOff>
      <xdr:row>97</xdr:row>
      <xdr:rowOff>150394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67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141521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77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88291</xdr:rowOff>
    </xdr:from>
    <xdr:to>
      <xdr:col>46</xdr:col>
      <xdr:colOff>38100</xdr:colOff>
      <xdr:row>98</xdr:row>
      <xdr:rowOff>18441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1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9568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81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132411</xdr:rowOff>
    </xdr:from>
    <xdr:to>
      <xdr:col>41</xdr:col>
      <xdr:colOff>101600</xdr:colOff>
      <xdr:row>98</xdr:row>
      <xdr:rowOff>62561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6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53688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85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27812</xdr:rowOff>
    </xdr:from>
    <xdr:to>
      <xdr:col>36</xdr:col>
      <xdr:colOff>165100</xdr:colOff>
      <xdr:row>97</xdr:row>
      <xdr:rowOff>129412</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6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120539</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75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91901</xdr:rowOff>
    </xdr:from>
    <xdr:to>
      <xdr:col>81</xdr:col>
      <xdr:colOff>50800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78451"/>
          <a:ext cx="889000" cy="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91901</xdr:rowOff>
    </xdr:from>
    <xdr:to>
      <xdr:col>76</xdr:col>
      <xdr:colOff>114300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778451"/>
          <a:ext cx="889000" cy="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41101</xdr:rowOff>
    </xdr:from>
    <xdr:to>
      <xdr:col>76</xdr:col>
      <xdr:colOff>165100</xdr:colOff>
      <xdr:row>39</xdr:row>
      <xdr:rowOff>142701</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2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133828</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03017" y="6820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76136</xdr:rowOff>
    </xdr:from>
    <xdr:to>
      <xdr:col>85</xdr:col>
      <xdr:colOff>127000</xdr:colOff>
      <xdr:row>75</xdr:row>
      <xdr:rowOff>79528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5481300" y="12934886"/>
          <a:ext cx="838200" cy="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76136</xdr:rowOff>
    </xdr:from>
    <xdr:to>
      <xdr:col>81</xdr:col>
      <xdr:colOff>50800</xdr:colOff>
      <xdr:row>75</xdr:row>
      <xdr:rowOff>99746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2934886"/>
          <a:ext cx="889000" cy="2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88964</xdr:rowOff>
    </xdr:from>
    <xdr:to>
      <xdr:col>76</xdr:col>
      <xdr:colOff>114300</xdr:colOff>
      <xdr:row>75</xdr:row>
      <xdr:rowOff>99746</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3703300" y="12947714"/>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58141</xdr:rowOff>
    </xdr:from>
    <xdr:to>
      <xdr:col>71</xdr:col>
      <xdr:colOff>177800</xdr:colOff>
      <xdr:row>75</xdr:row>
      <xdr:rowOff>88964</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814300" y="12916891"/>
          <a:ext cx="8890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28728</xdr:rowOff>
    </xdr:from>
    <xdr:to>
      <xdr:col>85</xdr:col>
      <xdr:colOff>177800</xdr:colOff>
      <xdr:row>75</xdr:row>
      <xdr:rowOff>130328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288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51605</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73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25336</xdr:rowOff>
    </xdr:from>
    <xdr:to>
      <xdr:col>81</xdr:col>
      <xdr:colOff>101600</xdr:colOff>
      <xdr:row>75</xdr:row>
      <xdr:rowOff>126936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288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143463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265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48946</xdr:rowOff>
    </xdr:from>
    <xdr:to>
      <xdr:col>76</xdr:col>
      <xdr:colOff>165100</xdr:colOff>
      <xdr:row>75</xdr:row>
      <xdr:rowOff>150546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290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167073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268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38164</xdr:rowOff>
    </xdr:from>
    <xdr:to>
      <xdr:col>72</xdr:col>
      <xdr:colOff>38100</xdr:colOff>
      <xdr:row>75</xdr:row>
      <xdr:rowOff>139764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28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156291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267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7341</xdr:rowOff>
    </xdr:from>
    <xdr:to>
      <xdr:col>67</xdr:col>
      <xdr:colOff>101600</xdr:colOff>
      <xdr:row>75</xdr:row>
      <xdr:rowOff>108941</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286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125468</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264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31893</xdr:rowOff>
    </xdr:from>
    <xdr:to>
      <xdr:col>85</xdr:col>
      <xdr:colOff>127000</xdr:colOff>
      <xdr:row>97</xdr:row>
      <xdr:rowOff>132677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662543"/>
          <a:ext cx="838200" cy="10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31893</xdr:rowOff>
    </xdr:from>
    <xdr:to>
      <xdr:col>81</xdr:col>
      <xdr:colOff>50800</xdr:colOff>
      <xdr:row>97</xdr:row>
      <xdr:rowOff>78189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662543"/>
          <a:ext cx="889000" cy="4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78189</xdr:rowOff>
    </xdr:from>
    <xdr:to>
      <xdr:col>76</xdr:col>
      <xdr:colOff>114300</xdr:colOff>
      <xdr:row>97</xdr:row>
      <xdr:rowOff>147464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708839"/>
          <a:ext cx="889000" cy="6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147464</xdr:rowOff>
    </xdr:from>
    <xdr:to>
      <xdr:col>71</xdr:col>
      <xdr:colOff>177800</xdr:colOff>
      <xdr:row>98</xdr:row>
      <xdr:rowOff>78811</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778114"/>
          <a:ext cx="889000" cy="10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81877</xdr:rowOff>
    </xdr:from>
    <xdr:to>
      <xdr:col>85</xdr:col>
      <xdr:colOff>177800</xdr:colOff>
      <xdr:row>98</xdr:row>
      <xdr:rowOff>12027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71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60304</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69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152543</xdr:rowOff>
    </xdr:from>
    <xdr:to>
      <xdr:col>81</xdr:col>
      <xdr:colOff>101600</xdr:colOff>
      <xdr:row>97</xdr:row>
      <xdr:rowOff>82693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61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99220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38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27389</xdr:rowOff>
    </xdr:from>
    <xdr:to>
      <xdr:col>76</xdr:col>
      <xdr:colOff>165100</xdr:colOff>
      <xdr:row>97</xdr:row>
      <xdr:rowOff>128989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65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145516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43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96664</xdr:rowOff>
    </xdr:from>
    <xdr:to>
      <xdr:col>72</xdr:col>
      <xdr:colOff>38100</xdr:colOff>
      <xdr:row>98</xdr:row>
      <xdr:rowOff>26814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72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17941</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82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28011</xdr:rowOff>
    </xdr:from>
    <xdr:to>
      <xdr:col>67</xdr:col>
      <xdr:colOff>101600</xdr:colOff>
      <xdr:row>98</xdr:row>
      <xdr:rowOff>129611</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83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120738</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692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102743</xdr:rowOff>
    </xdr:from>
    <xdr:to>
      <xdr:col>116</xdr:col>
      <xdr:colOff>63500</xdr:colOff>
      <xdr:row>32</xdr:row>
      <xdr:rowOff>142367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5246243"/>
          <a:ext cx="838200" cy="38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5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102743</xdr:rowOff>
    </xdr:from>
    <xdr:to>
      <xdr:col>111</xdr:col>
      <xdr:colOff>177800</xdr:colOff>
      <xdr:row>33</xdr:row>
      <xdr:rowOff>117983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5246243"/>
          <a:ext cx="889000" cy="52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117983</xdr:rowOff>
    </xdr:from>
    <xdr:to>
      <xdr:col>107</xdr:col>
      <xdr:colOff>50800</xdr:colOff>
      <xdr:row>34</xdr:row>
      <xdr:rowOff>53213</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5775833"/>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53213</xdr:rowOff>
    </xdr:from>
    <xdr:to>
      <xdr:col>102</xdr:col>
      <xdr:colOff>114300</xdr:colOff>
      <xdr:row>35</xdr:row>
      <xdr:rowOff>162306</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5882513"/>
          <a:ext cx="889000" cy="28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97934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91567</xdr:rowOff>
    </xdr:from>
    <xdr:to>
      <xdr:col>116</xdr:col>
      <xdr:colOff>114300</xdr:colOff>
      <xdr:row>33</xdr:row>
      <xdr:rowOff>21717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557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114444</xdr:rowOff>
    </xdr:from>
    <xdr:ext cx="469744"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542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51943</xdr:rowOff>
    </xdr:from>
    <xdr:to>
      <xdr:col>112</xdr:col>
      <xdr:colOff>38100</xdr:colOff>
      <xdr:row>30</xdr:row>
      <xdr:rowOff>153543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519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28</xdr:row>
      <xdr:rowOff>170070</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56111" y="497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67183</xdr:rowOff>
    </xdr:from>
    <xdr:to>
      <xdr:col>107</xdr:col>
      <xdr:colOff>101600</xdr:colOff>
      <xdr:row>33</xdr:row>
      <xdr:rowOff>168783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572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13860</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550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2413</xdr:rowOff>
    </xdr:from>
    <xdr:to>
      <xdr:col>102</xdr:col>
      <xdr:colOff>165100</xdr:colOff>
      <xdr:row>34</xdr:row>
      <xdr:rowOff>104013</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583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120540</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8" y="560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111506</xdr:rowOff>
    </xdr:from>
    <xdr:to>
      <xdr:col>98</xdr:col>
      <xdr:colOff>38100</xdr:colOff>
      <xdr:row>36</xdr:row>
      <xdr:rowOff>41656</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11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58183</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58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249299"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961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160007</xdr:rowOff>
    </xdr:from>
    <xdr:to>
      <xdr:col>116</xdr:col>
      <xdr:colOff>63500</xdr:colOff>
      <xdr:row>71</xdr:row>
      <xdr:rowOff>170637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1323300" y="12332957"/>
          <a:ext cx="8382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160007</xdr:rowOff>
    </xdr:from>
    <xdr:to>
      <xdr:col>111</xdr:col>
      <xdr:colOff>177800</xdr:colOff>
      <xdr:row>72</xdr:row>
      <xdr:rowOff>26238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332957"/>
          <a:ext cx="889000" cy="3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26238</xdr:rowOff>
    </xdr:from>
    <xdr:to>
      <xdr:col>107</xdr:col>
      <xdr:colOff>50800</xdr:colOff>
      <xdr:row>72</xdr:row>
      <xdr:rowOff>139319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370638"/>
          <a:ext cx="889000" cy="1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139319</xdr:rowOff>
    </xdr:from>
    <xdr:to>
      <xdr:col>102</xdr:col>
      <xdr:colOff>114300</xdr:colOff>
      <xdr:row>73</xdr:row>
      <xdr:rowOff>3149</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483719"/>
          <a:ext cx="889000" cy="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119837</xdr:rowOff>
    </xdr:from>
    <xdr:to>
      <xdr:col>116</xdr:col>
      <xdr:colOff>114300</xdr:colOff>
      <xdr:row>72</xdr:row>
      <xdr:rowOff>49987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29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142714</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14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109207</xdr:rowOff>
    </xdr:from>
    <xdr:to>
      <xdr:col>112</xdr:col>
      <xdr:colOff>38100</xdr:colOff>
      <xdr:row>72</xdr:row>
      <xdr:rowOff>39357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28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55884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05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146888</xdr:rowOff>
    </xdr:from>
    <xdr:to>
      <xdr:col>107</xdr:col>
      <xdr:colOff>101600</xdr:colOff>
      <xdr:row>72</xdr:row>
      <xdr:rowOff>77038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31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93565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09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88519</xdr:rowOff>
    </xdr:from>
    <xdr:to>
      <xdr:col>102</xdr:col>
      <xdr:colOff>165100</xdr:colOff>
      <xdr:row>73</xdr:row>
      <xdr:rowOff>18669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43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35196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20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123799</xdr:rowOff>
    </xdr:from>
    <xdr:to>
      <xdr:col>98</xdr:col>
      <xdr:colOff>38100</xdr:colOff>
      <xdr:row>73</xdr:row>
      <xdr:rowOff>53949</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46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70476</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24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歳出決算総額は住民</a:t>
          </a:r>
          <a:r>
            <a:rPr kumimoji="1" lang="en-US" altLang="ja-JP" sz="900">
              <a:latin typeface="ＭＳ Ｐゴシック" panose="020B0600070205080204" pitchFamily="50" charset="-128"/>
              <a:ea typeface="ＭＳ Ｐゴシック" panose="020B0600070205080204" pitchFamily="50" charset="-128"/>
            </a:rPr>
            <a:t>1</a:t>
          </a:r>
          <a:r>
            <a:rPr kumimoji="1" lang="ja-JP" altLang="en-US" sz="900">
              <a:latin typeface="ＭＳ Ｐゴシック" panose="020B0600070205080204" pitchFamily="50" charset="-128"/>
              <a:ea typeface="ＭＳ Ｐゴシック" panose="020B0600070205080204" pitchFamily="50" charset="-128"/>
            </a:rPr>
            <a:t>人当たり</a:t>
          </a:r>
          <a:r>
            <a:rPr kumimoji="1" lang="en-US" altLang="ja-JP" sz="900">
              <a:latin typeface="ＭＳ Ｐゴシック" panose="020B0600070205080204" pitchFamily="50" charset="-128"/>
              <a:ea typeface="ＭＳ Ｐゴシック" panose="020B0600070205080204" pitchFamily="50" charset="-128"/>
            </a:rPr>
            <a:t>653,166</a:t>
          </a:r>
          <a:r>
            <a:rPr kumimoji="1" lang="ja-JP" altLang="en-US" sz="900">
              <a:latin typeface="ＭＳ Ｐゴシック" panose="020B0600070205080204" pitchFamily="50" charset="-128"/>
              <a:ea typeface="ＭＳ Ｐゴシック" panose="020B0600070205080204" pitchFamily="50" charset="-128"/>
            </a:rPr>
            <a:t>円、令和５年度の</a:t>
          </a:r>
          <a:r>
            <a:rPr kumimoji="1" lang="en-US" altLang="ja-JP" sz="900">
              <a:latin typeface="ＭＳ Ｐゴシック" panose="020B0600070205080204" pitchFamily="50" charset="-128"/>
              <a:ea typeface="ＭＳ Ｐゴシック" panose="020B0600070205080204" pitchFamily="50" charset="-128"/>
            </a:rPr>
            <a:t>638,364</a:t>
          </a:r>
          <a:r>
            <a:rPr kumimoji="1" lang="ja-JP" altLang="en-US" sz="900">
              <a:latin typeface="ＭＳ Ｐゴシック" panose="020B0600070205080204" pitchFamily="50" charset="-128"/>
              <a:ea typeface="ＭＳ Ｐゴシック" panose="020B0600070205080204" pitchFamily="50" charset="-128"/>
            </a:rPr>
            <a:t>円に比べ増加となった。</a:t>
          </a:r>
        </a:p>
        <a:p>
          <a:r>
            <a:rPr kumimoji="1" lang="ja-JP" altLang="en-US" sz="900">
              <a:latin typeface="ＭＳ Ｐゴシック" panose="020B0600070205080204" pitchFamily="50" charset="-128"/>
              <a:ea typeface="ＭＳ Ｐゴシック" panose="020B0600070205080204" pitchFamily="50" charset="-128"/>
            </a:rPr>
            <a:t>補助費については、生活保護事業費の返還金の減などにより減少傾向にあるが、消防業務などを一部事務組合が担っていることから、負担金の支出により団体に比べ高い水準にある。</a:t>
          </a:r>
        </a:p>
        <a:p>
          <a:r>
            <a:rPr kumimoji="1" lang="ja-JP" altLang="en-US" sz="900">
              <a:latin typeface="ＭＳ Ｐゴシック" panose="020B0600070205080204" pitchFamily="50" charset="-128"/>
              <a:ea typeface="ＭＳ Ｐゴシック" panose="020B0600070205080204" pitchFamily="50" charset="-128"/>
            </a:rPr>
            <a:t>投資及び出資金は前年度に比べて減少しているが、石狩西部広域水道企業団が実施する第</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期創設事業に係る水道事業会計への出資金による影響により、類似団体内の平均を大きく上回っている。</a:t>
          </a:r>
        </a:p>
        <a:p>
          <a:r>
            <a:rPr kumimoji="1" lang="ja-JP" altLang="en-US" sz="900">
              <a:latin typeface="ＭＳ Ｐゴシック" panose="020B0600070205080204" pitchFamily="50" charset="-128"/>
              <a:ea typeface="ＭＳ Ｐゴシック" panose="020B0600070205080204" pitchFamily="50" charset="-128"/>
            </a:rPr>
            <a:t>物件費が減少している主な要因は、ふるさと応援寄附に係る費用と新型コロナウイルス感染症予防接種事業費の減少である。委託人件費の増加、電気料金高騰は引き続き見込まれるため事業内容の精査を行い、適切な執行に努める。</a:t>
          </a:r>
        </a:p>
        <a:p>
          <a:r>
            <a:rPr kumimoji="1" lang="ja-JP" altLang="en-US" sz="900">
              <a:latin typeface="ＭＳ Ｐゴシック" panose="020B0600070205080204" pitchFamily="50" charset="-128"/>
              <a:ea typeface="ＭＳ Ｐゴシック" panose="020B0600070205080204" pitchFamily="50" charset="-128"/>
            </a:rPr>
            <a:t>維持補修費は、除排雪に要するコストが他団体に比べ高い水準である。道路橋梁や老朽化に伴う公共施設の維持補修費の増加も見込まれることから、公共施設等総合管理計画に基づき、公共施設の統廃合や長寿命化を図りながら維持補修費の縮減に努める。</a:t>
          </a:r>
        </a:p>
        <a:p>
          <a:r>
            <a:rPr kumimoji="1" lang="ja-JP" altLang="en-US" sz="900">
              <a:latin typeface="ＭＳ Ｐゴシック" panose="020B0600070205080204" pitchFamily="50" charset="-128"/>
              <a:ea typeface="ＭＳ Ｐゴシック" panose="020B0600070205080204" pitchFamily="50" charset="-128"/>
            </a:rPr>
            <a:t>繰出金は、介護保険事業特別会計や国民健康保険事業特別会計への繰出金が多いことなどから、依然として類似団体内平均よりも高い数値となっている。</a:t>
          </a:r>
        </a:p>
        <a:p>
          <a:r>
            <a:rPr kumimoji="1" lang="ja-JP" altLang="en-US" sz="900">
              <a:latin typeface="ＭＳ Ｐゴシック" panose="020B0600070205080204" pitchFamily="50" charset="-128"/>
              <a:ea typeface="ＭＳ Ｐゴシック" panose="020B0600070205080204" pitchFamily="50" charset="-128"/>
            </a:rPr>
            <a:t>扶助費については、児童手当支給事業や、障がい者自立支援事業等の増加となった。扶助費については少子高齢化の進行等により上昇傾向にあることから、事業の必要性や効果の検証を重ねた上で事業内容の精査を行うなど、適切な執行に努める。</a:t>
          </a:r>
        </a:p>
        <a:p>
          <a:r>
            <a:rPr kumimoji="1" lang="ja-JP" altLang="en-US" sz="900">
              <a:latin typeface="ＭＳ Ｐゴシック" panose="020B0600070205080204" pitchFamily="50" charset="-128"/>
              <a:ea typeface="ＭＳ Ｐゴシック" panose="020B0600070205080204" pitchFamily="50" charset="-128"/>
            </a:rPr>
            <a:t>普通建設事業費については、新規整備、更新整備ともに前年に比べ増加した。引き続き、計画的かつ効率的な運用に努める。</a:t>
          </a:r>
        </a:p>
        <a:p>
          <a:r>
            <a:rPr kumimoji="1" lang="ja-JP" altLang="en-US" sz="900">
              <a:latin typeface="ＭＳ Ｐゴシック" panose="020B0600070205080204" pitchFamily="50" charset="-128"/>
              <a:ea typeface="ＭＳ Ｐゴシック" panose="020B0600070205080204" pitchFamily="50" charset="-128"/>
            </a:rPr>
            <a:t>その他の経費については、事務事業の総点検による評価検証に基づいた再構築など、更なる歳出の効率化に努める。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北海道石狩市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57,143
56,248
722.33
38,386,722
37,323,858
855,024
18,622,330
29,228,150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56947</xdr:rowOff>
    </xdr:from>
    <xdr:to>
      <xdr:col>24</xdr:col>
      <xdr:colOff>63500</xdr:colOff>
      <xdr:row>34</xdr:row>
      <xdr:rowOff>65176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86247"/>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56947</xdr:rowOff>
    </xdr:from>
    <xdr:to>
      <xdr:col>19</xdr:col>
      <xdr:colOff>177800</xdr:colOff>
      <xdr:row>34</xdr:row>
      <xdr:rowOff>62890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86247"/>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141529</xdr:rowOff>
    </xdr:from>
    <xdr:to>
      <xdr:col>15</xdr:col>
      <xdr:colOff>50800</xdr:colOff>
      <xdr:row>34</xdr:row>
      <xdr:rowOff>62890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799379"/>
          <a:ext cx="889000" cy="9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141529</xdr:rowOff>
    </xdr:from>
    <xdr:to>
      <xdr:col>10</xdr:col>
      <xdr:colOff>114300</xdr:colOff>
      <xdr:row>33</xdr:row>
      <xdr:rowOff>145186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79937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14376</xdr:rowOff>
    </xdr:from>
    <xdr:to>
      <xdr:col>24</xdr:col>
      <xdr:colOff>114300</xdr:colOff>
      <xdr:row>34</xdr:row>
      <xdr:rowOff>115976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4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37253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9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6147</xdr:rowOff>
    </xdr:from>
    <xdr:to>
      <xdr:col>20</xdr:col>
      <xdr:colOff>38100</xdr:colOff>
      <xdr:row>34</xdr:row>
      <xdr:rowOff>107747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3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124274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1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12090</xdr:rowOff>
    </xdr:from>
    <xdr:to>
      <xdr:col>15</xdr:col>
      <xdr:colOff>101600</xdr:colOff>
      <xdr:row>34</xdr:row>
      <xdr:rowOff>113690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130217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1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90729</xdr:rowOff>
    </xdr:from>
    <xdr:to>
      <xdr:col>10</xdr:col>
      <xdr:colOff>165100</xdr:colOff>
      <xdr:row>34</xdr:row>
      <xdr:rowOff>20879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4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37406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94386</xdr:rowOff>
    </xdr:from>
    <xdr:to>
      <xdr:col>6</xdr:col>
      <xdr:colOff>38100</xdr:colOff>
      <xdr:row>34</xdr:row>
      <xdr:rowOff>24536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41063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27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155075</xdr:rowOff>
    </xdr:from>
    <xdr:to>
      <xdr:col>24</xdr:col>
      <xdr:colOff>63500</xdr:colOff>
      <xdr:row>56</xdr:row>
      <xdr:rowOff>85476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584825"/>
          <a:ext cx="838200" cy="10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155075</xdr:rowOff>
    </xdr:from>
    <xdr:to>
      <xdr:col>19</xdr:col>
      <xdr:colOff>177800</xdr:colOff>
      <xdr:row>56</xdr:row>
      <xdr:rowOff>16387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584825"/>
          <a:ext cx="889000" cy="3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16387</xdr:rowOff>
    </xdr:from>
    <xdr:to>
      <xdr:col>15</xdr:col>
      <xdr:colOff>50800</xdr:colOff>
      <xdr:row>56</xdr:row>
      <xdr:rowOff>151731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617587"/>
          <a:ext cx="889000" cy="13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93549</xdr:rowOff>
    </xdr:from>
    <xdr:to>
      <xdr:col>10</xdr:col>
      <xdr:colOff>114300</xdr:colOff>
      <xdr:row>56</xdr:row>
      <xdr:rowOff>151731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180399"/>
          <a:ext cx="889000" cy="57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34676</xdr:rowOff>
    </xdr:from>
    <xdr:to>
      <xdr:col>24</xdr:col>
      <xdr:colOff>114300</xdr:colOff>
      <xdr:row>56</xdr:row>
      <xdr:rowOff>136276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3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57553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104275</xdr:rowOff>
    </xdr:from>
    <xdr:to>
      <xdr:col>20</xdr:col>
      <xdr:colOff>38100</xdr:colOff>
      <xdr:row>56</xdr:row>
      <xdr:rowOff>34425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3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50952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30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137037</xdr:rowOff>
    </xdr:from>
    <xdr:to>
      <xdr:col>15</xdr:col>
      <xdr:colOff>101600</xdr:colOff>
      <xdr:row>56</xdr:row>
      <xdr:rowOff>67187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6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83714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34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100931</xdr:rowOff>
    </xdr:from>
    <xdr:to>
      <xdr:col>10</xdr:col>
      <xdr:colOff>165100</xdr:colOff>
      <xdr:row>57</xdr:row>
      <xdr:rowOff>31081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0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47608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47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42749</xdr:rowOff>
    </xdr:from>
    <xdr:to>
      <xdr:col>6</xdr:col>
      <xdr:colOff>38100</xdr:colOff>
      <xdr:row>53</xdr:row>
      <xdr:rowOff>144349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2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160876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904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142005</xdr:rowOff>
    </xdr:from>
    <xdr:to>
      <xdr:col>24</xdr:col>
      <xdr:colOff>63500</xdr:colOff>
      <xdr:row>74</xdr:row>
      <xdr:rowOff>150353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657855"/>
          <a:ext cx="838200" cy="17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150353</xdr:rowOff>
    </xdr:from>
    <xdr:to>
      <xdr:col>19</xdr:col>
      <xdr:colOff>177800</xdr:colOff>
      <xdr:row>75</xdr:row>
      <xdr:rowOff>50519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837653"/>
          <a:ext cx="889000" cy="7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138374</xdr:rowOff>
    </xdr:from>
    <xdr:to>
      <xdr:col>15</xdr:col>
      <xdr:colOff>50800</xdr:colOff>
      <xdr:row>75</xdr:row>
      <xdr:rowOff>50519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825674"/>
          <a:ext cx="889000" cy="8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138374</xdr:rowOff>
    </xdr:from>
    <xdr:to>
      <xdr:col>10</xdr:col>
      <xdr:colOff>114300</xdr:colOff>
      <xdr:row>76</xdr:row>
      <xdr:rowOff>131031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825674"/>
          <a:ext cx="889000" cy="33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91205</xdr:rowOff>
    </xdr:from>
    <xdr:to>
      <xdr:col>24</xdr:col>
      <xdr:colOff>114300</xdr:colOff>
      <xdr:row>74</xdr:row>
      <xdr:rowOff>21355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0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114082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458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99553</xdr:rowOff>
    </xdr:from>
    <xdr:to>
      <xdr:col>20</xdr:col>
      <xdr:colOff>38100</xdr:colOff>
      <xdr:row>75</xdr:row>
      <xdr:rowOff>29703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8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46230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6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171169</xdr:rowOff>
    </xdr:from>
    <xdr:to>
      <xdr:col>15</xdr:col>
      <xdr:colOff>101600</xdr:colOff>
      <xdr:row>75</xdr:row>
      <xdr:rowOff>101319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5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117846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3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87574</xdr:rowOff>
    </xdr:from>
    <xdr:to>
      <xdr:col>10</xdr:col>
      <xdr:colOff>165100</xdr:colOff>
      <xdr:row>75</xdr:row>
      <xdr:rowOff>17724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77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34251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550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80231</xdr:rowOff>
    </xdr:from>
    <xdr:to>
      <xdr:col>6</xdr:col>
      <xdr:colOff>38100</xdr:colOff>
      <xdr:row>77</xdr:row>
      <xdr:rowOff>10381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1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26909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8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96510</xdr:rowOff>
    </xdr:from>
    <xdr:to>
      <xdr:col>24</xdr:col>
      <xdr:colOff>63500</xdr:colOff>
      <xdr:row>97</xdr:row>
      <xdr:rowOff>142816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727160"/>
          <a:ext cx="838200" cy="4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7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142816</xdr:rowOff>
    </xdr:from>
    <xdr:to>
      <xdr:col>19</xdr:col>
      <xdr:colOff>177800</xdr:colOff>
      <xdr:row>98</xdr:row>
      <xdr:rowOff>5652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773466"/>
          <a:ext cx="889000" cy="3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5652</xdr:rowOff>
    </xdr:from>
    <xdr:to>
      <xdr:col>15</xdr:col>
      <xdr:colOff>50800</xdr:colOff>
      <xdr:row>98</xdr:row>
      <xdr:rowOff>6460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07752"/>
          <a:ext cx="889000" cy="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6460</xdr:rowOff>
    </xdr:from>
    <xdr:to>
      <xdr:col>10</xdr:col>
      <xdr:colOff>114300</xdr:colOff>
      <xdr:row>98</xdr:row>
      <xdr:rowOff>52679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08560"/>
          <a:ext cx="889000" cy="4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45710</xdr:rowOff>
    </xdr:from>
    <xdr:to>
      <xdr:col>24</xdr:col>
      <xdr:colOff>114300</xdr:colOff>
      <xdr:row>97</xdr:row>
      <xdr:rowOff>147310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7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68587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2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92016</xdr:rowOff>
    </xdr:from>
    <xdr:to>
      <xdr:col>20</xdr:col>
      <xdr:colOff>38100</xdr:colOff>
      <xdr:row>98</xdr:row>
      <xdr:rowOff>22166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2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38693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49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126302</xdr:rowOff>
    </xdr:from>
    <xdr:to>
      <xdr:col>15</xdr:col>
      <xdr:colOff>101600</xdr:colOff>
      <xdr:row>98</xdr:row>
      <xdr:rowOff>56452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5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72979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3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127110</xdr:rowOff>
    </xdr:from>
    <xdr:to>
      <xdr:col>10</xdr:col>
      <xdr:colOff>165100</xdr:colOff>
      <xdr:row>98</xdr:row>
      <xdr:rowOff>57260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73787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3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1879</xdr:rowOff>
    </xdr:from>
    <xdr:to>
      <xdr:col>6</xdr:col>
      <xdr:colOff>38100</xdr:colOff>
      <xdr:row>98</xdr:row>
      <xdr:rowOff>103479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0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120006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7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3556</xdr:rowOff>
    </xdr:from>
    <xdr:to>
      <xdr:col>55</xdr:col>
      <xdr:colOff>0</xdr:colOff>
      <xdr:row>39</xdr:row>
      <xdr:rowOff>6350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90106"/>
          <a:ext cx="8382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6350</xdr:rowOff>
    </xdr:from>
    <xdr:to>
      <xdr:col>50</xdr:col>
      <xdr:colOff>114300</xdr:colOff>
      <xdr:row>39</xdr:row>
      <xdr:rowOff>6858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92900"/>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6858</xdr:rowOff>
    </xdr:from>
    <xdr:to>
      <xdr:col>45</xdr:col>
      <xdr:colOff>177800</xdr:colOff>
      <xdr:row>39</xdr:row>
      <xdr:rowOff>9271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93408"/>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6096</xdr:rowOff>
    </xdr:from>
    <xdr:to>
      <xdr:col>41</xdr:col>
      <xdr:colOff>50800</xdr:colOff>
      <xdr:row>39</xdr:row>
      <xdr:rowOff>9271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92646"/>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124206</xdr:rowOff>
    </xdr:from>
    <xdr:to>
      <xdr:col>55</xdr:col>
      <xdr:colOff>50800</xdr:colOff>
      <xdr:row>39</xdr:row>
      <xdr:rowOff>54356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3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127000</xdr:rowOff>
    </xdr:from>
    <xdr:to>
      <xdr:col>50</xdr:col>
      <xdr:colOff>165100</xdr:colOff>
      <xdr:row>39</xdr:row>
      <xdr:rowOff>57150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48277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34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127508</xdr:rowOff>
    </xdr:from>
    <xdr:to>
      <xdr:col>46</xdr:col>
      <xdr:colOff>38100</xdr:colOff>
      <xdr:row>39</xdr:row>
      <xdr:rowOff>57658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4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48785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35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129921</xdr:rowOff>
    </xdr:from>
    <xdr:to>
      <xdr:col>41</xdr:col>
      <xdr:colOff>101600</xdr:colOff>
      <xdr:row>39</xdr:row>
      <xdr:rowOff>60071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4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51198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37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126746</xdr:rowOff>
    </xdr:from>
    <xdr:to>
      <xdr:col>36</xdr:col>
      <xdr:colOff>165100</xdr:colOff>
      <xdr:row>39</xdr:row>
      <xdr:rowOff>56896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48023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34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155359</xdr:rowOff>
    </xdr:from>
    <xdr:to>
      <xdr:col>55</xdr:col>
      <xdr:colOff>0</xdr:colOff>
      <xdr:row>56</xdr:row>
      <xdr:rowOff>138900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070759"/>
          <a:ext cx="838200" cy="66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155359</xdr:rowOff>
    </xdr:from>
    <xdr:to>
      <xdr:col>50</xdr:col>
      <xdr:colOff>114300</xdr:colOff>
      <xdr:row>56</xdr:row>
      <xdr:rowOff>136652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070759"/>
          <a:ext cx="889000" cy="66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136652</xdr:rowOff>
    </xdr:from>
    <xdr:to>
      <xdr:col>45</xdr:col>
      <xdr:colOff>177800</xdr:colOff>
      <xdr:row>56</xdr:row>
      <xdr:rowOff>157493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737852"/>
          <a:ext cx="889000" cy="2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157493</xdr:rowOff>
    </xdr:from>
    <xdr:to>
      <xdr:col>41</xdr:col>
      <xdr:colOff>50800</xdr:colOff>
      <xdr:row>57</xdr:row>
      <xdr:rowOff>21247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58693"/>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32770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88100</xdr:rowOff>
    </xdr:from>
    <xdr:to>
      <xdr:col>55</xdr:col>
      <xdr:colOff>50800</xdr:colOff>
      <xdr:row>57</xdr:row>
      <xdr:rowOff>18250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110977</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4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104559</xdr:rowOff>
    </xdr:from>
    <xdr:to>
      <xdr:col>50</xdr:col>
      <xdr:colOff>165100</xdr:colOff>
      <xdr:row>53</xdr:row>
      <xdr:rowOff>34709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01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51236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879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85852</xdr:rowOff>
    </xdr:from>
    <xdr:to>
      <xdr:col>46</xdr:col>
      <xdr:colOff>38100</xdr:colOff>
      <xdr:row>57</xdr:row>
      <xdr:rowOff>16002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8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32529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46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106693</xdr:rowOff>
    </xdr:from>
    <xdr:to>
      <xdr:col>41</xdr:col>
      <xdr:colOff>101600</xdr:colOff>
      <xdr:row>57</xdr:row>
      <xdr:rowOff>36843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0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53370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48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141897</xdr:rowOff>
    </xdr:from>
    <xdr:to>
      <xdr:col>36</xdr:col>
      <xdr:colOff>165100</xdr:colOff>
      <xdr:row>57</xdr:row>
      <xdr:rowOff>72047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4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88574</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51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136271</xdr:rowOff>
    </xdr:from>
    <xdr:to>
      <xdr:col>55</xdr:col>
      <xdr:colOff>0</xdr:colOff>
      <xdr:row>76</xdr:row>
      <xdr:rowOff>156045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166471"/>
          <a:ext cx="8382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14177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1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136271</xdr:rowOff>
    </xdr:from>
    <xdr:to>
      <xdr:col>50</xdr:col>
      <xdr:colOff>114300</xdr:colOff>
      <xdr:row>76</xdr:row>
      <xdr:rowOff>163131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166471"/>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121124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32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126632</xdr:rowOff>
    </xdr:from>
    <xdr:to>
      <xdr:col>45</xdr:col>
      <xdr:colOff>177800</xdr:colOff>
      <xdr:row>76</xdr:row>
      <xdr:rowOff>163131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2642482"/>
          <a:ext cx="889000" cy="55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49458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25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126632</xdr:rowOff>
    </xdr:from>
    <xdr:to>
      <xdr:col>41</xdr:col>
      <xdr:colOff>50800</xdr:colOff>
      <xdr:row>75</xdr:row>
      <xdr:rowOff>170408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642482"/>
          <a:ext cx="889000" cy="38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50677</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2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140707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105245</xdr:rowOff>
    </xdr:from>
    <xdr:to>
      <xdr:col>55</xdr:col>
      <xdr:colOff>50800</xdr:colOff>
      <xdr:row>77</xdr:row>
      <xdr:rowOff>35395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128122</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98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85471</xdr:rowOff>
    </xdr:from>
    <xdr:to>
      <xdr:col>50</xdr:col>
      <xdr:colOff>165100</xdr:colOff>
      <xdr:row>77</xdr:row>
      <xdr:rowOff>15621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32148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8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112331</xdr:rowOff>
    </xdr:from>
    <xdr:to>
      <xdr:col>46</xdr:col>
      <xdr:colOff>38100</xdr:colOff>
      <xdr:row>77</xdr:row>
      <xdr:rowOff>42481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4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59008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1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75832</xdr:rowOff>
    </xdr:from>
    <xdr:to>
      <xdr:col>41</xdr:col>
      <xdr:colOff>101600</xdr:colOff>
      <xdr:row>74</xdr:row>
      <xdr:rowOff>5982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59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22509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36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119609</xdr:rowOff>
    </xdr:from>
    <xdr:to>
      <xdr:col>36</xdr:col>
      <xdr:colOff>165100</xdr:colOff>
      <xdr:row>76</xdr:row>
      <xdr:rowOff>49758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9783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66286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75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129260</xdr:rowOff>
    </xdr:from>
    <xdr:to>
      <xdr:col>55</xdr:col>
      <xdr:colOff>0</xdr:colOff>
      <xdr:row>93</xdr:row>
      <xdr:rowOff>54966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5902660"/>
          <a:ext cx="8382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54966</xdr:rowOff>
    </xdr:from>
    <xdr:to>
      <xdr:col>50</xdr:col>
      <xdr:colOff>114300</xdr:colOff>
      <xdr:row>93</xdr:row>
      <xdr:rowOff>75197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5999816"/>
          <a:ext cx="8890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34389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114669</xdr:rowOff>
    </xdr:from>
    <xdr:to>
      <xdr:col>45</xdr:col>
      <xdr:colOff>177800</xdr:colOff>
      <xdr:row>93</xdr:row>
      <xdr:rowOff>75197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5888069"/>
          <a:ext cx="889000" cy="13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114669</xdr:rowOff>
    </xdr:from>
    <xdr:to>
      <xdr:col>41</xdr:col>
      <xdr:colOff>50800</xdr:colOff>
      <xdr:row>95</xdr:row>
      <xdr:rowOff>28029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5888069"/>
          <a:ext cx="889000" cy="42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70604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0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78460</xdr:rowOff>
    </xdr:from>
    <xdr:to>
      <xdr:col>55</xdr:col>
      <xdr:colOff>50800</xdr:colOff>
      <xdr:row>93</xdr:row>
      <xdr:rowOff>8610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585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101337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70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4166</xdr:rowOff>
    </xdr:from>
    <xdr:to>
      <xdr:col>50</xdr:col>
      <xdr:colOff>165100</xdr:colOff>
      <xdr:row>93</xdr:row>
      <xdr:rowOff>105766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594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122293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7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24397</xdr:rowOff>
    </xdr:from>
    <xdr:to>
      <xdr:col>46</xdr:col>
      <xdr:colOff>38100</xdr:colOff>
      <xdr:row>93</xdr:row>
      <xdr:rowOff>125997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596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142524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74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63869</xdr:rowOff>
    </xdr:from>
    <xdr:to>
      <xdr:col>41</xdr:col>
      <xdr:colOff>101600</xdr:colOff>
      <xdr:row>92</xdr:row>
      <xdr:rowOff>165469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583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10546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61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148679</xdr:rowOff>
    </xdr:from>
    <xdr:to>
      <xdr:col>36</xdr:col>
      <xdr:colOff>165100</xdr:colOff>
      <xdr:row>95</xdr:row>
      <xdr:rowOff>78829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26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95356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04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109791</xdr:rowOff>
    </xdr:from>
    <xdr:to>
      <xdr:col>85</xdr:col>
      <xdr:colOff>127000</xdr:colOff>
      <xdr:row>36</xdr:row>
      <xdr:rowOff>125717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281991"/>
          <a:ext cx="8382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13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109791</xdr:rowOff>
    </xdr:from>
    <xdr:to>
      <xdr:col>81</xdr:col>
      <xdr:colOff>50800</xdr:colOff>
      <xdr:row>36</xdr:row>
      <xdr:rowOff>156921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281991"/>
          <a:ext cx="889000" cy="4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115888</xdr:rowOff>
    </xdr:from>
    <xdr:to>
      <xdr:col>76</xdr:col>
      <xdr:colOff>114300</xdr:colOff>
      <xdr:row>36</xdr:row>
      <xdr:rowOff>156921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288088"/>
          <a:ext cx="889000" cy="4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115888</xdr:rowOff>
    </xdr:from>
    <xdr:to>
      <xdr:col>71</xdr:col>
      <xdr:colOff>177800</xdr:colOff>
      <xdr:row>36</xdr:row>
      <xdr:rowOff>120898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288088"/>
          <a:ext cx="889000" cy="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74917</xdr:rowOff>
    </xdr:from>
    <xdr:to>
      <xdr:col>85</xdr:col>
      <xdr:colOff>177800</xdr:colOff>
      <xdr:row>37</xdr:row>
      <xdr:rowOff>5067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4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97794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09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58991</xdr:rowOff>
    </xdr:from>
    <xdr:to>
      <xdr:col>81</xdr:col>
      <xdr:colOff>101600</xdr:colOff>
      <xdr:row>36</xdr:row>
      <xdr:rowOff>160591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3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5668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0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106121</xdr:rowOff>
    </xdr:from>
    <xdr:to>
      <xdr:col>76</xdr:col>
      <xdr:colOff>165100</xdr:colOff>
      <xdr:row>37</xdr:row>
      <xdr:rowOff>36271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7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52798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05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65088</xdr:rowOff>
    </xdr:from>
    <xdr:to>
      <xdr:col>72</xdr:col>
      <xdr:colOff>38100</xdr:colOff>
      <xdr:row>36</xdr:row>
      <xdr:rowOff>166688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3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11765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01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70098</xdr:rowOff>
    </xdr:from>
    <xdr:to>
      <xdr:col>67</xdr:col>
      <xdr:colOff>101600</xdr:colOff>
      <xdr:row>37</xdr:row>
      <xdr:rowOff>248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4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16775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01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165951</xdr:rowOff>
    </xdr:from>
    <xdr:to>
      <xdr:col>85</xdr:col>
      <xdr:colOff>127000</xdr:colOff>
      <xdr:row>56</xdr:row>
      <xdr:rowOff>155346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595701"/>
          <a:ext cx="838200" cy="16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155219</xdr:rowOff>
    </xdr:from>
    <xdr:to>
      <xdr:col>81</xdr:col>
      <xdr:colOff>50800</xdr:colOff>
      <xdr:row>56</xdr:row>
      <xdr:rowOff>155346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756419"/>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155219</xdr:rowOff>
    </xdr:from>
    <xdr:to>
      <xdr:col>76</xdr:col>
      <xdr:colOff>114300</xdr:colOff>
      <xdr:row>57</xdr:row>
      <xdr:rowOff>76886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756419"/>
          <a:ext cx="889000" cy="9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98031</xdr:rowOff>
    </xdr:from>
    <xdr:to>
      <xdr:col>71</xdr:col>
      <xdr:colOff>177800</xdr:colOff>
      <xdr:row>57</xdr:row>
      <xdr:rowOff>76886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699231"/>
          <a:ext cx="889000" cy="15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115151</xdr:rowOff>
    </xdr:from>
    <xdr:to>
      <xdr:col>85</xdr:col>
      <xdr:colOff>177800</xdr:colOff>
      <xdr:row>56</xdr:row>
      <xdr:rowOff>45301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54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138028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39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104546</xdr:rowOff>
    </xdr:from>
    <xdr:to>
      <xdr:col>81</xdr:col>
      <xdr:colOff>101600</xdr:colOff>
      <xdr:row>57</xdr:row>
      <xdr:rowOff>34696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0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51223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48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104419</xdr:rowOff>
    </xdr:from>
    <xdr:to>
      <xdr:col>76</xdr:col>
      <xdr:colOff>165100</xdr:colOff>
      <xdr:row>57</xdr:row>
      <xdr:rowOff>34569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0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51096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48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26086</xdr:rowOff>
    </xdr:from>
    <xdr:to>
      <xdr:col>72</xdr:col>
      <xdr:colOff>38100</xdr:colOff>
      <xdr:row>57</xdr:row>
      <xdr:rowOff>127686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9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144213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5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47231</xdr:rowOff>
    </xdr:from>
    <xdr:to>
      <xdr:col>67</xdr:col>
      <xdr:colOff>101600</xdr:colOff>
      <xdr:row>56</xdr:row>
      <xdr:rowOff>148831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6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165358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42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91901</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36451"/>
          <a:ext cx="889000" cy="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91901</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636451"/>
          <a:ext cx="889000" cy="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41101</xdr:rowOff>
    </xdr:from>
    <xdr:to>
      <xdr:col>76</xdr:col>
      <xdr:colOff>165100</xdr:colOff>
      <xdr:row>79</xdr:row>
      <xdr:rowOff>142701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8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133828</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678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76136</xdr:rowOff>
    </xdr:from>
    <xdr:to>
      <xdr:col>85</xdr:col>
      <xdr:colOff>127000</xdr:colOff>
      <xdr:row>95</xdr:row>
      <xdr:rowOff>79527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363886"/>
          <a:ext cx="8382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76136</xdr:rowOff>
    </xdr:from>
    <xdr:to>
      <xdr:col>81</xdr:col>
      <xdr:colOff>50800</xdr:colOff>
      <xdr:row>95</xdr:row>
      <xdr:rowOff>99746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363886"/>
          <a:ext cx="889000" cy="2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88964</xdr:rowOff>
    </xdr:from>
    <xdr:to>
      <xdr:col>76</xdr:col>
      <xdr:colOff>114300</xdr:colOff>
      <xdr:row>95</xdr:row>
      <xdr:rowOff>99746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376714"/>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58141</xdr:rowOff>
    </xdr:from>
    <xdr:to>
      <xdr:col>71</xdr:col>
      <xdr:colOff>177800</xdr:colOff>
      <xdr:row>95</xdr:row>
      <xdr:rowOff>88964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345891"/>
          <a:ext cx="8890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28727</xdr:rowOff>
    </xdr:from>
    <xdr:to>
      <xdr:col>85</xdr:col>
      <xdr:colOff>177800</xdr:colOff>
      <xdr:row>95</xdr:row>
      <xdr:rowOff>130327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31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51604</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16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25336</xdr:rowOff>
    </xdr:from>
    <xdr:to>
      <xdr:col>81</xdr:col>
      <xdr:colOff>101600</xdr:colOff>
      <xdr:row>95</xdr:row>
      <xdr:rowOff>126936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31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143463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0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48946</xdr:rowOff>
    </xdr:from>
    <xdr:to>
      <xdr:col>76</xdr:col>
      <xdr:colOff>165100</xdr:colOff>
      <xdr:row>95</xdr:row>
      <xdr:rowOff>150546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3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167073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11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38164</xdr:rowOff>
    </xdr:from>
    <xdr:to>
      <xdr:col>72</xdr:col>
      <xdr:colOff>38100</xdr:colOff>
      <xdr:row>95</xdr:row>
      <xdr:rowOff>139764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32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156291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10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7341</xdr:rowOff>
    </xdr:from>
    <xdr:to>
      <xdr:col>67</xdr:col>
      <xdr:colOff>101600</xdr:colOff>
      <xdr:row>95</xdr:row>
      <xdr:rowOff>108941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29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125468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07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類似団体平均と比較して数値が高い主な要因については以下のとおり</a:t>
          </a:r>
        </a:p>
        <a:p>
          <a:r>
            <a:rPr kumimoji="1" lang="ja-JP" altLang="en-US" sz="1300">
              <a:latin typeface="ＭＳ Ｐゴシック" panose="020B0600070205080204" pitchFamily="50" charset="-128"/>
              <a:ea typeface="ＭＳ Ｐゴシック" panose="020B0600070205080204" pitchFamily="50" charset="-128"/>
            </a:rPr>
            <a:t>民生費については障がい者自立支援事業等の扶助費の増加、衛生費については北石狩衛生センターの改良工事のため増加、土木費については除排雪経費の増加、教育費については義務教育学校の新設のため増加。</a:t>
          </a:r>
        </a:p>
        <a:p>
          <a:r>
            <a:rPr kumimoji="1" lang="ja-JP" altLang="en-US" sz="1300">
              <a:latin typeface="ＭＳ Ｐゴシック" panose="020B0600070205080204" pitchFamily="50" charset="-128"/>
              <a:ea typeface="ＭＳ Ｐゴシック" panose="020B0600070205080204" pitchFamily="50" charset="-128"/>
            </a:rPr>
            <a:t>類似団体平均を上回る項目が多い一方で、消防費を除く項目においては北海道平均は下回る結果となっている。</a:t>
          </a:r>
        </a:p>
        <a:p>
          <a:r>
            <a:rPr kumimoji="1" lang="ja-JP" altLang="en-US" sz="1300">
              <a:latin typeface="ＭＳ Ｐゴシック" panose="020B0600070205080204" pitchFamily="50" charset="-128"/>
              <a:ea typeface="ＭＳ Ｐゴシック" panose="020B0600070205080204" pitchFamily="50" charset="-128"/>
            </a:rPr>
            <a:t>今後も安定的な財政運営を維持できる構造を確立するため、限られた財源の効率的な運用を図り、単年度財政収支の黒字化と財政基盤の強化に努める。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北海道石狩市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令和２年度以降、実質収支については一定規模を確保しているが、財政調整基金については大きく取崩しを行い標準財政規模比で比率が悪化している。</a:t>
          </a:r>
        </a:p>
        <a:p>
          <a:r>
            <a:rPr kumimoji="1" lang="ja-JP" altLang="en-US" sz="1400">
              <a:latin typeface="ＭＳ ゴシック" pitchFamily="49" charset="-128"/>
              <a:ea typeface="ＭＳ ゴシック" pitchFamily="49" charset="-128"/>
            </a:rPr>
            <a:t>　将来に持続可能な安定した財政基盤を構築するためにも、歳入・歳出両面における見直し・効率化等の取組を進め、石狩市財政運営指針を遵守した財政基盤の強化に努める。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北海道石狩市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a:t>
          </a:r>
          <a:r>
            <a:rPr kumimoji="1" lang="ja-JP" altLang="en-US" sz="1400">
              <a:latin typeface="ＭＳ ゴシック" pitchFamily="49" charset="-128"/>
              <a:ea typeface="ＭＳ ゴシック" pitchFamily="49" charset="-128"/>
            </a:rPr>
            <a:t>６年度は前年度に引き続き経費節減に努めた結果、全ての会計において黒字となっており、今後も引き続き健全な財政運営に努める。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6"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38386722</v>
      </c>
      <c r="BO4" s="371"/>
      <c r="BP4" s="371"/>
      <c r="BQ4" s="371"/>
      <c r="BR4" s="371"/>
      <c r="BS4" s="371"/>
      <c r="BT4" s="371"/>
      <c r="BU4" s="372"/>
      <c r="BV4" s="370">
        <v>38290966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4.5999999999999996</v>
      </c>
      <c r="CU4" s="377"/>
      <c r="CV4" s="377"/>
      <c r="CW4" s="377"/>
      <c r="CX4" s="377"/>
      <c r="CY4" s="377"/>
      <c r="CZ4" s="377"/>
      <c r="DA4" s="378"/>
      <c r="DB4" s="376">
        <v>4.5</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37323858</v>
      </c>
      <c r="BO5" s="408"/>
      <c r="BP5" s="408"/>
      <c r="BQ5" s="408"/>
      <c r="BR5" s="408"/>
      <c r="BS5" s="408"/>
      <c r="BT5" s="408"/>
      <c r="BU5" s="409"/>
      <c r="BV5" s="407">
        <v>36798493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94.3</v>
      </c>
      <c r="CU5" s="405"/>
      <c r="CV5" s="405"/>
      <c r="CW5" s="405"/>
      <c r="CX5" s="405"/>
      <c r="CY5" s="405"/>
      <c r="CZ5" s="405"/>
      <c r="DA5" s="406"/>
      <c r="DB5" s="404">
        <v>94.4</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1062864</v>
      </c>
      <c r="BO6" s="408"/>
      <c r="BP6" s="408"/>
      <c r="BQ6" s="408"/>
      <c r="BR6" s="408"/>
      <c r="BS6" s="408"/>
      <c r="BT6" s="408"/>
      <c r="BU6" s="409"/>
      <c r="BV6" s="407">
        <v>1492473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94.6</v>
      </c>
      <c r="CU6" s="445"/>
      <c r="CV6" s="445"/>
      <c r="CW6" s="445"/>
      <c r="CX6" s="445"/>
      <c r="CY6" s="445"/>
      <c r="CZ6" s="445"/>
      <c r="DA6" s="446"/>
      <c r="DB6" s="444">
        <v>95.1</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207840</v>
      </c>
      <c r="BO7" s="408"/>
      <c r="BP7" s="408"/>
      <c r="BQ7" s="408"/>
      <c r="BR7" s="408"/>
      <c r="BS7" s="408"/>
      <c r="BT7" s="408"/>
      <c r="BU7" s="409"/>
      <c r="BV7" s="407">
        <v>682131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18622330</v>
      </c>
      <c r="CU7" s="408"/>
      <c r="CV7" s="408"/>
      <c r="CW7" s="408"/>
      <c r="CX7" s="408"/>
      <c r="CY7" s="408"/>
      <c r="CZ7" s="408"/>
      <c r="DA7" s="409"/>
      <c r="DB7" s="407">
        <v>18160204</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855024</v>
      </c>
      <c r="BO8" s="408"/>
      <c r="BP8" s="408"/>
      <c r="BQ8" s="408"/>
      <c r="BR8" s="408"/>
      <c r="BS8" s="408"/>
      <c r="BT8" s="408"/>
      <c r="BU8" s="409"/>
      <c r="BV8" s="407">
        <v>810342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0.55000000000000004</v>
      </c>
      <c r="CU8" s="448"/>
      <c r="CV8" s="448"/>
      <c r="CW8" s="448"/>
      <c r="CX8" s="448"/>
      <c r="CY8" s="448"/>
      <c r="CZ8" s="448"/>
      <c r="DA8" s="449"/>
      <c r="DB8" s="447">
        <v>0.54</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56869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44682</v>
      </c>
      <c r="BO9" s="408"/>
      <c r="BP9" s="408"/>
      <c r="BQ9" s="408"/>
      <c r="BR9" s="408"/>
      <c r="BS9" s="408"/>
      <c r="BT9" s="408"/>
      <c r="BU9" s="409"/>
      <c r="BV9" s="407">
        <v>-406367</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12.8</v>
      </c>
      <c r="CU9" s="405"/>
      <c r="CV9" s="405"/>
      <c r="CW9" s="405"/>
      <c r="CX9" s="405"/>
      <c r="CY9" s="405"/>
      <c r="CZ9" s="405"/>
      <c r="DA9" s="406"/>
      <c r="DB9" s="404">
        <v>11.9</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57436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955</v>
      </c>
      <c r="BO10" s="408"/>
      <c r="BP10" s="408"/>
      <c r="BQ10" s="408"/>
      <c r="BR10" s="408"/>
      <c r="BS10" s="408"/>
      <c r="BT10" s="408"/>
      <c r="BU10" s="409"/>
      <c r="BV10" s="407">
        <v>28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57143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651760</v>
      </c>
      <c r="BO12" s="408"/>
      <c r="BP12" s="408"/>
      <c r="BQ12" s="408"/>
      <c r="BR12" s="408"/>
      <c r="BS12" s="408"/>
      <c r="BT12" s="408"/>
      <c r="BU12" s="409"/>
      <c r="BV12" s="407">
        <v>650000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56248</v>
      </c>
      <c r="S13" s="492"/>
      <c r="T13" s="492"/>
      <c r="U13" s="492"/>
      <c r="V13" s="493"/>
      <c r="W13" s="423" t="s">
        <v>131</v>
      </c>
      <c r="X13" s="424"/>
      <c r="Y13" s="424"/>
      <c r="Z13" s="424"/>
      <c r="AA13" s="424"/>
      <c r="AB13" s="414"/>
      <c r="AC13" s="458">
        <v>978</v>
      </c>
      <c r="AD13" s="459"/>
      <c r="AE13" s="459"/>
      <c r="AF13" s="459"/>
      <c r="AG13" s="501"/>
      <c r="AH13" s="458">
        <v>1258</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-606123</v>
      </c>
      <c r="BO13" s="408"/>
      <c r="BP13" s="408"/>
      <c r="BQ13" s="408"/>
      <c r="BR13" s="408"/>
      <c r="BS13" s="408"/>
      <c r="BT13" s="408"/>
      <c r="BU13" s="409"/>
      <c r="BV13" s="407">
        <v>-1056339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6.5</v>
      </c>
      <c r="CU13" s="405"/>
      <c r="CV13" s="405"/>
      <c r="CW13" s="405"/>
      <c r="CX13" s="405"/>
      <c r="CY13" s="405"/>
      <c r="CZ13" s="405"/>
      <c r="DA13" s="406"/>
      <c r="DB13" s="404">
        <v>6.4</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57645</v>
      </c>
      <c r="S14" s="492"/>
      <c r="T14" s="492"/>
      <c r="U14" s="492"/>
      <c r="V14" s="493"/>
      <c r="W14" s="397"/>
      <c r="X14" s="398"/>
      <c r="Y14" s="398"/>
      <c r="Z14" s="398"/>
      <c r="AA14" s="398"/>
      <c r="AB14" s="387"/>
      <c r="AC14" s="494">
        <v>4.3</v>
      </c>
      <c r="AD14" s="495"/>
      <c r="AE14" s="495"/>
      <c r="AF14" s="495"/>
      <c r="AG14" s="496"/>
      <c r="AH14" s="494">
        <v>5.0999999999999996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46.6</v>
      </c>
      <c r="CU14" s="506"/>
      <c r="CV14" s="506"/>
      <c r="CW14" s="506"/>
      <c r="CX14" s="506"/>
      <c r="CY14" s="506"/>
      <c r="CZ14" s="506"/>
      <c r="DA14" s="507"/>
      <c r="DB14" s="505">
        <v>41.6</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56924</v>
      </c>
      <c r="S15" s="492"/>
      <c r="T15" s="492"/>
      <c r="U15" s="492"/>
      <c r="V15" s="493"/>
      <c r="W15" s="423" t="s">
        <v>137</v>
      </c>
      <c r="X15" s="424"/>
      <c r="Y15" s="424"/>
      <c r="Z15" s="424"/>
      <c r="AA15" s="424"/>
      <c r="AB15" s="414"/>
      <c r="AC15" s="458">
        <v>5577</v>
      </c>
      <c r="AD15" s="459"/>
      <c r="AE15" s="459"/>
      <c r="AF15" s="459"/>
      <c r="AG15" s="501"/>
      <c r="AH15" s="458">
        <v>5889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9181102</v>
      </c>
      <c r="BO15" s="371"/>
      <c r="BP15" s="371"/>
      <c r="BQ15" s="371"/>
      <c r="BR15" s="371"/>
      <c r="BS15" s="371"/>
      <c r="BT15" s="371"/>
      <c r="BU15" s="372"/>
      <c r="BV15" s="370">
        <v>8556250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24.7</v>
      </c>
      <c r="AD16" s="495"/>
      <c r="AE16" s="495"/>
      <c r="AF16" s="495"/>
      <c r="AG16" s="496"/>
      <c r="AH16" s="494">
        <v>23.7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16057349</v>
      </c>
      <c r="BO16" s="408"/>
      <c r="BP16" s="408"/>
      <c r="BQ16" s="408"/>
      <c r="BR16" s="408"/>
      <c r="BS16" s="408"/>
      <c r="BT16" s="408"/>
      <c r="BU16" s="409"/>
      <c r="BV16" s="407">
        <v>15642568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16052</v>
      </c>
      <c r="AD17" s="459"/>
      <c r="AE17" s="459"/>
      <c r="AF17" s="459"/>
      <c r="AG17" s="501"/>
      <c r="AH17" s="458">
        <v>17653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11685104</v>
      </c>
      <c r="BO17" s="408"/>
      <c r="BP17" s="408"/>
      <c r="BQ17" s="408"/>
      <c r="BR17" s="408"/>
      <c r="BS17" s="408"/>
      <c r="BT17" s="408"/>
      <c r="BU17" s="409"/>
      <c r="BV17" s="407">
        <v>10840884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722.33</v>
      </c>
      <c r="M18" s="531"/>
      <c r="N18" s="531"/>
      <c r="O18" s="531"/>
      <c r="P18" s="531"/>
      <c r="Q18" s="531"/>
      <c r="R18" s="532"/>
      <c r="S18" s="532"/>
      <c r="T18" s="532"/>
      <c r="U18" s="532"/>
      <c r="V18" s="533"/>
      <c r="W18" s="425"/>
      <c r="X18" s="426"/>
      <c r="Y18" s="426"/>
      <c r="Z18" s="426"/>
      <c r="AA18" s="426"/>
      <c r="AB18" s="417"/>
      <c r="AC18" s="534">
        <v>71</v>
      </c>
      <c r="AD18" s="535"/>
      <c r="AE18" s="535"/>
      <c r="AF18" s="535"/>
      <c r="AG18" s="536"/>
      <c r="AH18" s="534">
        <v>71.2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17940834</v>
      </c>
      <c r="BO18" s="408"/>
      <c r="BP18" s="408"/>
      <c r="BQ18" s="408"/>
      <c r="BR18" s="408"/>
      <c r="BS18" s="408"/>
      <c r="BT18" s="408"/>
      <c r="BU18" s="409"/>
      <c r="BV18" s="407">
        <v>17585156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79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22857297</v>
      </c>
      <c r="BO19" s="408"/>
      <c r="BP19" s="408"/>
      <c r="BQ19" s="408"/>
      <c r="BR19" s="408"/>
      <c r="BS19" s="408"/>
      <c r="BT19" s="408"/>
      <c r="BU19" s="409"/>
      <c r="BV19" s="407">
        <v>24894140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23102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29228150</v>
      </c>
      <c r="BO22" s="371"/>
      <c r="BP22" s="371"/>
      <c r="BQ22" s="371"/>
      <c r="BR22" s="371"/>
      <c r="BS22" s="371"/>
      <c r="BT22" s="371"/>
      <c r="BU22" s="372"/>
      <c r="BV22" s="370">
        <v>29110063</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12845094</v>
      </c>
      <c r="BO23" s="408"/>
      <c r="BP23" s="408"/>
      <c r="BQ23" s="408"/>
      <c r="BR23" s="408"/>
      <c r="BS23" s="408"/>
      <c r="BT23" s="408"/>
      <c r="BU23" s="409"/>
      <c r="BV23" s="407">
        <v>12462504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9200</v>
      </c>
      <c r="R24" s="459"/>
      <c r="S24" s="459"/>
      <c r="T24" s="459"/>
      <c r="U24" s="459"/>
      <c r="V24" s="501"/>
      <c r="W24" s="553"/>
      <c r="X24" s="554"/>
      <c r="Y24" s="555"/>
      <c r="Z24" s="457" t="s">
        <v>162</v>
      </c>
      <c r="AA24" s="437"/>
      <c r="AB24" s="437"/>
      <c r="AC24" s="437"/>
      <c r="AD24" s="437"/>
      <c r="AE24" s="437"/>
      <c r="AF24" s="437"/>
      <c r="AG24" s="438"/>
      <c r="AH24" s="458">
        <v>414</v>
      </c>
      <c r="AI24" s="459"/>
      <c r="AJ24" s="459"/>
      <c r="AK24" s="459"/>
      <c r="AL24" s="501"/>
      <c r="AM24" s="458">
        <v>1329354</v>
      </c>
      <c r="AN24" s="459"/>
      <c r="AO24" s="459"/>
      <c r="AP24" s="459"/>
      <c r="AQ24" s="459"/>
      <c r="AR24" s="501"/>
      <c r="AS24" s="458">
        <v>3211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19759983</v>
      </c>
      <c r="BO24" s="408"/>
      <c r="BP24" s="408"/>
      <c r="BQ24" s="408"/>
      <c r="BR24" s="408"/>
      <c r="BS24" s="408"/>
      <c r="BT24" s="408"/>
      <c r="BU24" s="409"/>
      <c r="BV24" s="407">
        <v>18702595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7350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7364417</v>
      </c>
      <c r="BO25" s="371"/>
      <c r="BP25" s="371"/>
      <c r="BQ25" s="371"/>
      <c r="BR25" s="371"/>
      <c r="BS25" s="371"/>
      <c r="BT25" s="371"/>
      <c r="BU25" s="372"/>
      <c r="BV25" s="370">
        <v>8588048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6440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4500</v>
      </c>
      <c r="R27" s="459"/>
      <c r="S27" s="459"/>
      <c r="T27" s="459"/>
      <c r="U27" s="459"/>
      <c r="V27" s="501"/>
      <c r="W27" s="553"/>
      <c r="X27" s="554"/>
      <c r="Y27" s="555"/>
      <c r="Z27" s="457" t="s">
        <v>171</v>
      </c>
      <c r="AA27" s="437"/>
      <c r="AB27" s="437"/>
      <c r="AC27" s="437"/>
      <c r="AD27" s="437"/>
      <c r="AE27" s="437"/>
      <c r="AF27" s="437"/>
      <c r="AG27" s="438"/>
      <c r="AH27" s="458">
        <v>4</v>
      </c>
      <c r="AI27" s="459"/>
      <c r="AJ27" s="459"/>
      <c r="AK27" s="459"/>
      <c r="AL27" s="501"/>
      <c r="AM27" s="458">
        <v>15580</v>
      </c>
      <c r="AN27" s="459"/>
      <c r="AO27" s="459"/>
      <c r="AP27" s="459"/>
      <c r="AQ27" s="459"/>
      <c r="AR27" s="501"/>
      <c r="AS27" s="458">
        <v>3895</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4000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600729</v>
      </c>
      <c r="BO28" s="371"/>
      <c r="BP28" s="371"/>
      <c r="BQ28" s="371"/>
      <c r="BR28" s="371"/>
      <c r="BS28" s="371"/>
      <c r="BT28" s="371"/>
      <c r="BU28" s="372"/>
      <c r="BV28" s="370">
        <v>845534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18</v>
      </c>
      <c r="M29" s="459"/>
      <c r="N29" s="459"/>
      <c r="O29" s="459"/>
      <c r="P29" s="501"/>
      <c r="Q29" s="458">
        <v>3700</v>
      </c>
      <c r="R29" s="459"/>
      <c r="S29" s="459"/>
      <c r="T29" s="459"/>
      <c r="U29" s="459"/>
      <c r="V29" s="501"/>
      <c r="W29" s="556"/>
      <c r="X29" s="557"/>
      <c r="Y29" s="558"/>
      <c r="Z29" s="457" t="s">
        <v>177</v>
      </c>
      <c r="AA29" s="437"/>
      <c r="AB29" s="437"/>
      <c r="AC29" s="437"/>
      <c r="AD29" s="437"/>
      <c r="AE29" s="437"/>
      <c r="AF29" s="437"/>
      <c r="AG29" s="438"/>
      <c r="AH29" s="458">
        <v>418</v>
      </c>
      <c r="AI29" s="459"/>
      <c r="AJ29" s="459"/>
      <c r="AK29" s="459"/>
      <c r="AL29" s="501"/>
      <c r="AM29" s="458">
        <v>1344934</v>
      </c>
      <c r="AN29" s="459"/>
      <c r="AO29" s="459"/>
      <c r="AP29" s="459"/>
      <c r="AQ29" s="459"/>
      <c r="AR29" s="501"/>
      <c r="AS29" s="458">
        <v>3218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513927</v>
      </c>
      <c r="BO29" s="408"/>
      <c r="BP29" s="408"/>
      <c r="BQ29" s="408"/>
      <c r="BR29" s="408"/>
      <c r="BS29" s="408"/>
      <c r="BT29" s="408"/>
      <c r="BU29" s="409"/>
      <c r="BV29" s="407">
        <v>479482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3458443</v>
      </c>
      <c r="BO30" s="527"/>
      <c r="BP30" s="527"/>
      <c r="BQ30" s="527"/>
      <c r="BR30" s="527"/>
      <c r="BS30" s="527"/>
      <c r="BT30" s="527"/>
      <c r="BU30" s="528"/>
      <c r="BV30" s="526">
        <v>3672097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IF('各会計、関係団体の財政状況及び健全化判断比率'!B33="","",'各会計、関係団体の財政状況及び健全化判断比率'!B33)</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石狩湾新港管理組合（一般会計）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石狩市公務サービス</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国民健康保険診療所特別会計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IF('各会計、関係団体の財政状況及び健全化判断比率'!B34="","",'各会計、関係団体の財政状況及び健全化判断比率'!B34)</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石狩湾新港管理組合（港湾整備事業特別会計）</v>
      </c>
      <c r="BZ35" s="598"/>
      <c r="CA35" s="598"/>
      <c r="CB35" s="598"/>
      <c r="CC35" s="598"/>
      <c r="CD35" s="598"/>
      <c r="CE35" s="598"/>
      <c r="CF35" s="598"/>
      <c r="CG35" s="598"/>
      <c r="CH35" s="598"/>
      <c r="CI35" s="598"/>
      <c r="CJ35" s="598"/>
      <c r="CK35" s="598"/>
      <c r="CL35" s="598"/>
      <c r="CM35" s="598"/>
      <c r="CN35" s="169"/>
      <c r="CO35" s="597">
        <f t="shared" ref="CO35:CO43" si="3">IF(CQ35="","",CO34+1)</f>
        <v>15</v>
      </c>
      <c r="CP35" s="597"/>
      <c r="CQ35" s="598" t="str">
        <f>IF('各会計、関係団体の財政状況及び健全化判断比率'!BS8="","",'各会計、関係団体の財政状況及び健全化判断比率'!BS8)</f>
        <v>石狩市スポーツ協会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石狩北部地区消防事務組合</v>
      </c>
      <c r="BZ36" s="598"/>
      <c r="CA36" s="598"/>
      <c r="CB36" s="598"/>
      <c r="CC36" s="598"/>
      <c r="CD36" s="598"/>
      <c r="CE36" s="598"/>
      <c r="CF36" s="598"/>
      <c r="CG36" s="598"/>
      <c r="CH36" s="598"/>
      <c r="CI36" s="598"/>
      <c r="CJ36" s="598"/>
      <c r="CK36" s="598"/>
      <c r="CL36" s="598"/>
      <c r="CM36" s="598"/>
      <c r="CN36" s="169"/>
      <c r="CO36" s="597">
        <f t="shared" si="3"/>
        <v>16</v>
      </c>
      <c r="CP36" s="597"/>
      <c r="CQ36" s="598" t="str">
        <f>IF('各会計、関係団体の財政状況及び健全化判断比率'!BS9="","",'各会計、関係団体の財政状況及び健全化判断比率'!BS9)</f>
        <v>あい風</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介護保険事業特別会計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石狩西部広域水道企業団</v>
      </c>
      <c r="BZ37" s="598"/>
      <c r="CA37" s="598"/>
      <c r="CB37" s="598"/>
      <c r="CC37" s="598"/>
      <c r="CD37" s="598"/>
      <c r="CE37" s="598"/>
      <c r="CF37" s="598"/>
      <c r="CG37" s="598"/>
      <c r="CH37" s="598"/>
      <c r="CI37" s="598"/>
      <c r="CJ37" s="598"/>
      <c r="CK37" s="598"/>
      <c r="CL37" s="598"/>
      <c r="CM37" s="598"/>
      <c r="CN37" s="169"/>
      <c r="CO37" s="597">
        <f t="shared" si="3"/>
        <v>17</v>
      </c>
      <c r="CP37" s="597"/>
      <c r="CQ37" s="598" t="str">
        <f>IF('各会計、関係団体の財政状況及び健全化判断比率'!BS10="","",'各会計、関係団体の財政状況及び健全化判断比率'!BS10)</f>
        <v>石狩市防災まちづくり協会</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f t="shared" si="4"/>
        <v>6</v>
      </c>
      <c r="V38" s="597"/>
      <c r="W38" s="598" t="str">
        <f>IF('各会計、関係団体の財政状況及び健全化判断比率'!B32="","",'各会計、関係団体の財政状況及び健全化判断比率'!B32)</f>
        <v>介護サービス事業特別会計</v>
      </c>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石狩教育研修センター組合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QkTsnazj5GKrXznizvnPa1DxW9xvY68HQcsf1Nj/dW1dPgGEuUttUY8owmgr3RCCYqe/e+hd+GyYmYesx7upUQ==" saltValue="MEbLG3j9ckeWcACxQxFzS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F7"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533</v>
      </c>
      <c r="D34" s="1151"/>
      <c r="E34" s="1152"/>
      <c r="F34" s="32">
        <v>9.17</v>
      </c>
      <c r="G34" s="33">
        <v>9.11</v>
      </c>
      <c r="H34" s="33">
        <v>9.0500000000000007</v>
      </c>
      <c r="I34" s="33">
        <v>8.66</v>
      </c>
      <c r="J34" s="34">
        <v>8.44</v>
      </c>
      <c r="K34" s="22"/>
      <c r="L34" s="22"/>
      <c r="M34" s="22"/>
      <c r="N34" s="22"/>
      <c r="O34" s="22"/>
      <c r="P34" s="22"/>
    </row>
    <row r="35" spans="1:16" ht="39" customHeight="1" x14ac:dyDescent="0.15">
      <c r="A35" s="22"/>
      <c r="B35" s="35"/>
      <c r="C35" s="1145" t="s">
        <v>534</v>
      </c>
      <c r="D35" s="1146"/>
      <c r="E35" s="1147"/>
      <c r="F35" s="36">
        <v>3.24</v>
      </c>
      <c r="G35" s="37">
        <v>3.48</v>
      </c>
      <c r="H35" s="37">
        <v>6.89</v>
      </c>
      <c r="I35" s="37">
        <v>4.46</v>
      </c>
      <c r="J35" s="38">
        <v>4.59</v>
      </c>
      <c r="K35" s="22"/>
      <c r="L35" s="22"/>
      <c r="M35" s="22"/>
      <c r="N35" s="22"/>
      <c r="O35" s="22"/>
      <c r="P35" s="22"/>
    </row>
    <row r="36" spans="1:16" ht="39" customHeight="1" x14ac:dyDescent="0.15">
      <c r="A36" s="22"/>
      <c r="B36" s="35"/>
      <c r="C36" s="1145" t="s">
        <v>535</v>
      </c>
      <c r="D36" s="1146"/>
      <c r="E36" s="1147"/>
      <c r="F36" s="36" t="s">
        <v>487</v>
      </c>
      <c r="G36" s="37" t="s">
        <v>487</v>
      </c>
      <c r="H36" s="37" t="s">
        <v>487</v>
      </c>
      <c r="I36" s="37" t="s">
        <v>487</v>
      </c>
      <c r="J36" s="38">
        <v>2.67</v>
      </c>
      <c r="K36" s="22"/>
      <c r="L36" s="22"/>
      <c r="M36" s="22"/>
      <c r="N36" s="22"/>
      <c r="O36" s="22"/>
      <c r="P36" s="22"/>
    </row>
    <row r="37" spans="1:16" ht="39" customHeight="1" x14ac:dyDescent="0.15">
      <c r="A37" s="22"/>
      <c r="B37" s="35"/>
      <c r="C37" s="1145" t="s">
        <v>536</v>
      </c>
      <c r="D37" s="1146"/>
      <c r="E37" s="1147"/>
      <c r="F37" s="36">
        <v>0.96</v>
      </c>
      <c r="G37" s="37">
        <v>1.63</v>
      </c>
      <c r="H37" s="37">
        <v>2.13</v>
      </c>
      <c r="I37" s="37">
        <v>1.68</v>
      </c>
      <c r="J37" s="38">
        <v>1.07</v>
      </c>
      <c r="K37" s="22"/>
      <c r="L37" s="22"/>
      <c r="M37" s="22"/>
      <c r="N37" s="22"/>
      <c r="O37" s="22"/>
      <c r="P37" s="22"/>
    </row>
    <row r="38" spans="1:16" ht="39" customHeight="1" x14ac:dyDescent="0.15">
      <c r="A38" s="22"/>
      <c r="B38" s="35"/>
      <c r="C38" s="1145" t="s">
        <v>537</v>
      </c>
      <c r="D38" s="1146"/>
      <c r="E38" s="1147"/>
      <c r="F38" s="36" t="s">
        <v>538</v>
      </c>
      <c r="G38" s="37" t="s">
        <v>539</v>
      </c>
      <c r="H38" s="37">
        <v>0.25</v>
      </c>
      <c r="I38" s="37">
        <v>0.38</v>
      </c>
      <c r="J38" s="38">
        <v>0.28000000000000003</v>
      </c>
      <c r="K38" s="22"/>
      <c r="L38" s="22"/>
      <c r="M38" s="22"/>
      <c r="N38" s="22"/>
      <c r="O38" s="22"/>
      <c r="P38" s="22"/>
    </row>
    <row r="39" spans="1:16" ht="39" customHeight="1" x14ac:dyDescent="0.15">
      <c r="A39" s="22"/>
      <c r="B39" s="35"/>
      <c r="C39" s="1145" t="s">
        <v>540</v>
      </c>
      <c r="D39" s="1146"/>
      <c r="E39" s="1147"/>
      <c r="F39" s="36">
        <v>0.05</v>
      </c>
      <c r="G39" s="37">
        <v>0.06</v>
      </c>
      <c r="H39" s="37">
        <v>7.0000000000000007E-2</v>
      </c>
      <c r="I39" s="37">
        <v>0.05</v>
      </c>
      <c r="J39" s="38">
        <v>0.08</v>
      </c>
      <c r="K39" s="22"/>
      <c r="L39" s="22"/>
      <c r="M39" s="22"/>
      <c r="N39" s="22"/>
      <c r="O39" s="22"/>
      <c r="P39" s="22"/>
    </row>
    <row r="40" spans="1:16" ht="39" customHeight="1" x14ac:dyDescent="0.15">
      <c r="A40" s="22"/>
      <c r="B40" s="35"/>
      <c r="C40" s="1145" t="s">
        <v>541</v>
      </c>
      <c r="D40" s="1146"/>
      <c r="E40" s="1147"/>
      <c r="F40" s="36">
        <v>0</v>
      </c>
      <c r="G40" s="37">
        <v>0</v>
      </c>
      <c r="H40" s="37">
        <v>0.02</v>
      </c>
      <c r="I40" s="37">
        <v>0.04</v>
      </c>
      <c r="J40" s="38">
        <v>7.0000000000000007E-2</v>
      </c>
      <c r="K40" s="22"/>
      <c r="L40" s="22"/>
      <c r="M40" s="22"/>
      <c r="N40" s="22"/>
      <c r="O40" s="22"/>
      <c r="P40" s="22"/>
    </row>
    <row r="41" spans="1:16" ht="39" customHeight="1" x14ac:dyDescent="0.15">
      <c r="A41" s="22"/>
      <c r="B41" s="35"/>
      <c r="C41" s="1145" t="s">
        <v>542</v>
      </c>
      <c r="D41" s="1146"/>
      <c r="E41" s="1147"/>
      <c r="F41" s="36">
        <v>0.13</v>
      </c>
      <c r="G41" s="37">
        <v>0.02</v>
      </c>
      <c r="H41" s="37">
        <v>0.06</v>
      </c>
      <c r="I41" s="37">
        <v>7.0000000000000007E-2</v>
      </c>
      <c r="J41" s="38">
        <v>0.06</v>
      </c>
      <c r="K41" s="22"/>
      <c r="L41" s="22"/>
      <c r="M41" s="22"/>
      <c r="N41" s="22"/>
      <c r="O41" s="22"/>
      <c r="P41" s="22"/>
    </row>
    <row r="42" spans="1:16" ht="39" customHeight="1" x14ac:dyDescent="0.15">
      <c r="A42" s="22"/>
      <c r="B42" s="39"/>
      <c r="C42" s="1145" t="s">
        <v>543</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544</v>
      </c>
      <c r="D43" s="1149"/>
      <c r="E43" s="1150"/>
      <c r="F43" s="41">
        <v>2.59</v>
      </c>
      <c r="G43" s="42">
        <v>2.95</v>
      </c>
      <c r="H43" s="42">
        <v>3.15</v>
      </c>
      <c r="I43" s="42">
        <v>3.13</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oxwngJYhKHk8vlIby1tfxVC9COvoYRcr+ARNUSDFngBkGg+11sBlNJXJtiFPaUV5vscctmPbi2VpfrIWr3gQg==" saltValue="ffQASHo8uKe/Mb/6G50w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 zoomScale="61" zoomScaleSheetLayoutView="55" workbookViewId="0">
      <selection activeCell="S54" sqref="S5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3084</v>
      </c>
      <c r="L45" s="60">
        <v>2934</v>
      </c>
      <c r="M45" s="60">
        <v>2877</v>
      </c>
      <c r="N45" s="60">
        <v>2969</v>
      </c>
      <c r="O45" s="61">
        <v>2926</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740</v>
      </c>
      <c r="L48" s="64">
        <v>684</v>
      </c>
      <c r="M48" s="64">
        <v>706</v>
      </c>
      <c r="N48" s="64">
        <v>704</v>
      </c>
      <c r="O48" s="65">
        <v>598</v>
      </c>
      <c r="P48" s="48"/>
      <c r="Q48" s="48"/>
      <c r="R48" s="48"/>
      <c r="S48" s="48"/>
      <c r="T48" s="48"/>
      <c r="U48" s="48"/>
    </row>
    <row r="49" spans="1:21" ht="30.75" customHeight="1" x14ac:dyDescent="0.15">
      <c r="A49" s="48"/>
      <c r="B49" s="1155"/>
      <c r="C49" s="1156"/>
      <c r="D49" s="62"/>
      <c r="E49" s="1161" t="s">
        <v>14</v>
      </c>
      <c r="F49" s="1161"/>
      <c r="G49" s="1161"/>
      <c r="H49" s="1161"/>
      <c r="I49" s="1161"/>
      <c r="J49" s="1162"/>
      <c r="K49" s="63">
        <v>83</v>
      </c>
      <c r="L49" s="64">
        <v>69</v>
      </c>
      <c r="M49" s="64">
        <v>61</v>
      </c>
      <c r="N49" s="64">
        <v>55</v>
      </c>
      <c r="O49" s="65">
        <v>30</v>
      </c>
      <c r="P49" s="48"/>
      <c r="Q49" s="48"/>
      <c r="R49" s="48"/>
      <c r="S49" s="48"/>
      <c r="T49" s="48"/>
      <c r="U49" s="48"/>
    </row>
    <row r="50" spans="1:21" ht="30.75" customHeight="1" x14ac:dyDescent="0.15">
      <c r="A50" s="48"/>
      <c r="B50" s="1155"/>
      <c r="C50" s="1156"/>
      <c r="D50" s="62"/>
      <c r="E50" s="1161" t="s">
        <v>15</v>
      </c>
      <c r="F50" s="1161"/>
      <c r="G50" s="1161"/>
      <c r="H50" s="1161"/>
      <c r="I50" s="1161"/>
      <c r="J50" s="1162"/>
      <c r="K50" s="63">
        <v>26</v>
      </c>
      <c r="L50" s="64">
        <v>22</v>
      </c>
      <c r="M50" s="64">
        <v>21</v>
      </c>
      <c r="N50" s="64">
        <v>16</v>
      </c>
      <c r="O50" s="65">
        <v>7</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0</v>
      </c>
      <c r="N51" s="64">
        <v>0</v>
      </c>
      <c r="O51" s="65">
        <v>2</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2782</v>
      </c>
      <c r="L52" s="64">
        <v>2714</v>
      </c>
      <c r="M52" s="64">
        <v>2666</v>
      </c>
      <c r="N52" s="64">
        <v>2715</v>
      </c>
      <c r="O52" s="65">
        <v>2481</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1151</v>
      </c>
      <c r="L53" s="69">
        <v>995</v>
      </c>
      <c r="M53" s="69">
        <v>999</v>
      </c>
      <c r="N53" s="69">
        <v>1029</v>
      </c>
      <c r="O53" s="70">
        <v>1082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UQKAwm3sPBeYWjGS3r1udztTkRmW7m/BCNYaigERD4usobEW05/OyLmIyYdUG3fUZ/n3raWueKLG2MomrcnTg==" saltValue="cuKJcJ8E91EPBZ9cnmSb4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6" zoomScale="80" zoomScaleSheetLayoutView="100" workbookViewId="0">
      <selection activeCell="M50" sqref="M50:M52"/>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43">
        <v>31146</v>
      </c>
      <c r="J41" s="344">
        <v>30756</v>
      </c>
      <c r="K41" s="344">
        <v>29880</v>
      </c>
      <c r="L41" s="344">
        <v>29110</v>
      </c>
      <c r="M41" s="345">
        <v>29228</v>
      </c>
    </row>
    <row r="42" spans="2:13" ht="27.75" customHeight="1" x14ac:dyDescent="0.15">
      <c r="B42" s="1186"/>
      <c r="C42" s="1187"/>
      <c r="D42" s="106"/>
      <c r="E42" s="1192" t="s">
        <v>32</v>
      </c>
      <c r="F42" s="1192"/>
      <c r="G42" s="1192"/>
      <c r="H42" s="1193"/>
      <c r="I42" s="346">
        <v>49</v>
      </c>
      <c r="J42" s="347">
        <v>34</v>
      </c>
      <c r="K42" s="347">
        <v>21</v>
      </c>
      <c r="L42" s="347">
        <v>9</v>
      </c>
      <c r="M42" s="348">
        <v>5</v>
      </c>
    </row>
    <row r="43" spans="2:13" ht="27.75" customHeight="1" x14ac:dyDescent="0.15">
      <c r="B43" s="1186"/>
      <c r="C43" s="1187"/>
      <c r="D43" s="106"/>
      <c r="E43" s="1192" t="s">
        <v>33</v>
      </c>
      <c r="F43" s="1192"/>
      <c r="G43" s="1192"/>
      <c r="H43" s="1193"/>
      <c r="I43" s="346">
        <v>8479</v>
      </c>
      <c r="J43" s="347">
        <v>7859</v>
      </c>
      <c r="K43" s="347">
        <v>7230</v>
      </c>
      <c r="L43" s="347">
        <v>6944</v>
      </c>
      <c r="M43" s="348">
        <v>6564</v>
      </c>
    </row>
    <row r="44" spans="2:13" ht="27.75" customHeight="1" x14ac:dyDescent="0.15">
      <c r="B44" s="1186"/>
      <c r="C44" s="1187"/>
      <c r="D44" s="106"/>
      <c r="E44" s="1192" t="s">
        <v>34</v>
      </c>
      <c r="F44" s="1192"/>
      <c r="G44" s="1192"/>
      <c r="H44" s="1193"/>
      <c r="I44" s="346">
        <v>677</v>
      </c>
      <c r="J44" s="347">
        <v>615</v>
      </c>
      <c r="K44" s="347">
        <v>622</v>
      </c>
      <c r="L44" s="347">
        <v>715</v>
      </c>
      <c r="M44" s="348">
        <v>869</v>
      </c>
    </row>
    <row r="45" spans="2:13" ht="27.75" customHeight="1" x14ac:dyDescent="0.15">
      <c r="B45" s="1186"/>
      <c r="C45" s="1187"/>
      <c r="D45" s="106"/>
      <c r="E45" s="1192" t="s">
        <v>35</v>
      </c>
      <c r="F45" s="1192"/>
      <c r="G45" s="1192"/>
      <c r="H45" s="1193"/>
      <c r="I45" s="346">
        <v>1603</v>
      </c>
      <c r="J45" s="347">
        <v>1573</v>
      </c>
      <c r="K45" s="347">
        <v>1462</v>
      </c>
      <c r="L45" s="347">
        <v>1522</v>
      </c>
      <c r="M45" s="348">
        <v>1818</v>
      </c>
    </row>
    <row r="46" spans="2:13" ht="27.75" customHeight="1" x14ac:dyDescent="0.15">
      <c r="B46" s="1186"/>
      <c r="C46" s="1187"/>
      <c r="D46" s="107"/>
      <c r="E46" s="1192" t="s">
        <v>36</v>
      </c>
      <c r="F46" s="1192"/>
      <c r="G46" s="1192"/>
      <c r="H46" s="1193"/>
      <c r="I46" s="346" t="s">
        <v>487</v>
      </c>
      <c r="J46" s="347" t="s">
        <v>487</v>
      </c>
      <c r="K46" s="347" t="s">
        <v>487</v>
      </c>
      <c r="L46" s="347" t="s">
        <v>487</v>
      </c>
      <c r="M46" s="348" t="s">
        <v>487</v>
      </c>
    </row>
    <row r="47" spans="2:13" ht="27.75" customHeight="1" x14ac:dyDescent="0.15">
      <c r="B47" s="1186"/>
      <c r="C47" s="1187"/>
      <c r="D47" s="108"/>
      <c r="E47" s="1194" t="s">
        <v>37</v>
      </c>
      <c r="F47" s="1195"/>
      <c r="G47" s="1195"/>
      <c r="H47" s="1196"/>
      <c r="I47" s="346" t="s">
        <v>487</v>
      </c>
      <c r="J47" s="347" t="s">
        <v>487</v>
      </c>
      <c r="K47" s="347" t="s">
        <v>487</v>
      </c>
      <c r="L47" s="347" t="s">
        <v>487</v>
      </c>
      <c r="M47" s="348" t="s">
        <v>487</v>
      </c>
    </row>
    <row r="48" spans="2:13" ht="27.75" customHeight="1" x14ac:dyDescent="0.15">
      <c r="B48" s="1186"/>
      <c r="C48" s="1187"/>
      <c r="D48" s="106"/>
      <c r="E48" s="1192" t="s">
        <v>38</v>
      </c>
      <c r="F48" s="1192"/>
      <c r="G48" s="1192"/>
      <c r="H48" s="1193"/>
      <c r="I48" s="346" t="s">
        <v>487</v>
      </c>
      <c r="J48" s="347" t="s">
        <v>487</v>
      </c>
      <c r="K48" s="347" t="s">
        <v>487</v>
      </c>
      <c r="L48" s="347" t="s">
        <v>487</v>
      </c>
      <c r="M48" s="348" t="s">
        <v>487</v>
      </c>
    </row>
    <row r="49" spans="2:13" ht="27.75" customHeight="1" x14ac:dyDescent="0.15">
      <c r="B49" s="1188"/>
      <c r="C49" s="1189"/>
      <c r="D49" s="106"/>
      <c r="E49" s="1192" t="s">
        <v>39</v>
      </c>
      <c r="F49" s="1192"/>
      <c r="G49" s="1192"/>
      <c r="H49" s="1193"/>
      <c r="I49" s="346" t="s">
        <v>487</v>
      </c>
      <c r="J49" s="347" t="s">
        <v>487</v>
      </c>
      <c r="K49" s="347" t="s">
        <v>487</v>
      </c>
      <c r="L49" s="347" t="s">
        <v>487</v>
      </c>
      <c r="M49" s="348" t="s">
        <v>487</v>
      </c>
    </row>
    <row r="50" spans="2:13" ht="27.75" customHeight="1" x14ac:dyDescent="0.15">
      <c r="B50" s="1197" t="s">
        <v>40</v>
      </c>
      <c r="C50" s="1198"/>
      <c r="D50" s="109"/>
      <c r="E50" s="1192" t="s">
        <v>41</v>
      </c>
      <c r="F50" s="1192"/>
      <c r="G50" s="1192"/>
      <c r="H50" s="1193"/>
      <c r="I50" s="346">
        <v>1658</v>
      </c>
      <c r="J50" s="347">
        <v>2501</v>
      </c>
      <c r="K50" s="347">
        <v>3337</v>
      </c>
      <c r="L50" s="347">
        <v>3753</v>
      </c>
      <c r="M50" s="348">
        <v>3306</v>
      </c>
    </row>
    <row r="51" spans="2:13" ht="27.75" customHeight="1" x14ac:dyDescent="0.15">
      <c r="B51" s="1186"/>
      <c r="C51" s="1187"/>
      <c r="D51" s="106"/>
      <c r="E51" s="1192" t="s">
        <v>42</v>
      </c>
      <c r="F51" s="1192"/>
      <c r="G51" s="1192"/>
      <c r="H51" s="1193"/>
      <c r="I51" s="346">
        <v>4408</v>
      </c>
      <c r="J51" s="347">
        <v>4528</v>
      </c>
      <c r="K51" s="347">
        <v>4289</v>
      </c>
      <c r="L51" s="347">
        <v>4179</v>
      </c>
      <c r="M51" s="348">
        <v>4093</v>
      </c>
    </row>
    <row r="52" spans="2:13" ht="27.75" customHeight="1" x14ac:dyDescent="0.15">
      <c r="B52" s="1188"/>
      <c r="C52" s="1189"/>
      <c r="D52" s="106"/>
      <c r="E52" s="1192" t="s">
        <v>43</v>
      </c>
      <c r="F52" s="1192"/>
      <c r="G52" s="1192"/>
      <c r="H52" s="1193"/>
      <c r="I52" s="346">
        <v>26541</v>
      </c>
      <c r="J52" s="347">
        <v>25729</v>
      </c>
      <c r="K52" s="347">
        <v>24671</v>
      </c>
      <c r="L52" s="347">
        <v>23750</v>
      </c>
      <c r="M52" s="348">
        <v>23394</v>
      </c>
    </row>
    <row r="53" spans="2:13" ht="27.75" customHeight="1" thickBot="1" x14ac:dyDescent="0.2">
      <c r="B53" s="1199" t="s">
        <v>19</v>
      </c>
      <c r="C53" s="1200"/>
      <c r="D53" s="110"/>
      <c r="E53" s="1201" t="s">
        <v>44</v>
      </c>
      <c r="F53" s="1201"/>
      <c r="G53" s="1201"/>
      <c r="H53" s="1202"/>
      <c r="I53" s="349">
        <v>9347</v>
      </c>
      <c r="J53" s="350">
        <v>8080</v>
      </c>
      <c r="K53" s="350">
        <v>6917</v>
      </c>
      <c r="L53" s="350">
        <v>6619</v>
      </c>
      <c r="M53" s="351">
        <v>7692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92RnTIkanU49Mn2WGu4LVUtk2anFdEfMNY9sVm/3Wzj0sAEJrMlKbwdqJr5UEDx9OgiayiVvmNQWCKDXHIMvNQ==" saltValue="NlYZPxR1Ca+ioGcdlA+tz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5" zoomScale="50" zoomScaleNormal="70" zoomScaleSheetLayoutView="100" workbookViewId="0">
      <selection activeCell="F55" sqref="F55:F5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887</v>
      </c>
      <c r="G55" s="352">
        <v>846</v>
      </c>
      <c r="H55" s="353">
        <v>601</v>
      </c>
    </row>
    <row r="56" spans="2:8" ht="52.5" customHeight="1" x14ac:dyDescent="0.15">
      <c r="B56" s="122"/>
      <c r="C56" s="1213" t="s">
        <v>47</v>
      </c>
      <c r="D56" s="1213"/>
      <c r="E56" s="1214"/>
      <c r="F56" s="354">
        <v>401</v>
      </c>
      <c r="G56" s="354">
        <v>479</v>
      </c>
      <c r="H56" s="355">
        <v>514</v>
      </c>
    </row>
    <row r="57" spans="2:8" ht="53.25" customHeight="1" x14ac:dyDescent="0.15">
      <c r="B57" s="122"/>
      <c r="C57" s="1215" t="s">
        <v>48</v>
      </c>
      <c r="D57" s="1215"/>
      <c r="E57" s="1216"/>
      <c r="F57" s="356">
        <v>3353</v>
      </c>
      <c r="G57" s="356">
        <v>3672</v>
      </c>
      <c r="H57" s="357">
        <v>3458</v>
      </c>
    </row>
    <row r="58" spans="2:8" ht="45.75" customHeight="1" x14ac:dyDescent="0.15">
      <c r="B58" s="123"/>
      <c r="C58" s="1203" t="s">
        <v>560</v>
      </c>
      <c r="D58" s="1204"/>
      <c r="E58" s="1205"/>
      <c r="F58" s="358">
        <v>1700</v>
      </c>
      <c r="G58" s="358">
        <v>1703</v>
      </c>
      <c r="H58" s="359">
        <v>1708</v>
      </c>
    </row>
    <row r="59" spans="2:8" ht="45.75" customHeight="1" x14ac:dyDescent="0.15">
      <c r="B59" s="123"/>
      <c r="C59" s="1203" t="s">
        <v>561</v>
      </c>
      <c r="D59" s="1204"/>
      <c r="E59" s="1205"/>
      <c r="F59" s="358">
        <v>572</v>
      </c>
      <c r="G59" s="358">
        <v>795</v>
      </c>
      <c r="H59" s="359">
        <v>587</v>
      </c>
    </row>
    <row r="60" spans="2:8" ht="45.75" customHeight="1" x14ac:dyDescent="0.15">
      <c r="B60" s="123"/>
      <c r="C60" s="1203" t="s">
        <v>562</v>
      </c>
      <c r="D60" s="1204"/>
      <c r="E60" s="1205"/>
      <c r="F60" s="358">
        <v>389</v>
      </c>
      <c r="G60" s="358">
        <v>439</v>
      </c>
      <c r="H60" s="359">
        <v>445</v>
      </c>
    </row>
    <row r="61" spans="2:8" ht="45.75" customHeight="1" x14ac:dyDescent="0.15">
      <c r="B61" s="123"/>
      <c r="C61" s="1203" t="s">
        <v>563</v>
      </c>
      <c r="D61" s="1204"/>
      <c r="E61" s="1205"/>
      <c r="F61" s="358">
        <v>284</v>
      </c>
      <c r="G61" s="358">
        <v>268</v>
      </c>
      <c r="H61" s="359">
        <v>252</v>
      </c>
    </row>
    <row r="62" spans="2:8" ht="45.75" customHeight="1" thickBot="1" x14ac:dyDescent="0.2">
      <c r="B62" s="124"/>
      <c r="C62" s="1206" t="s">
        <v>564</v>
      </c>
      <c r="D62" s="1207"/>
      <c r="E62" s="1208"/>
      <c r="F62" s="360">
        <v>152</v>
      </c>
      <c r="G62" s="360">
        <v>148</v>
      </c>
      <c r="H62" s="361">
        <v>143</v>
      </c>
    </row>
    <row r="63" spans="2:8" ht="52.5" customHeight="1" thickBot="1" x14ac:dyDescent="0.2">
      <c r="B63" s="125"/>
      <c r="C63" s="1209" t="s">
        <v>49</v>
      </c>
      <c r="D63" s="1209"/>
      <c r="E63" s="1210"/>
      <c r="F63" s="362">
        <v>4640</v>
      </c>
      <c r="G63" s="362">
        <v>4997</v>
      </c>
      <c r="H63" s="363">
        <v>4573</v>
      </c>
    </row>
    <row r="64" spans="2:8" x14ac:dyDescent="0.15"/>
  </sheetData>
  <sheetProtection algorithmName="SHA-512" hashValue="XQVuWH242kuxWKvOQyNc+eEcCnjn1wz0K92akn1uKQgvOb6j1ZoWtFHFRALkAWjz3HU+Oy9oWf2zgVm7kflUMQ==" saltValue="WruMIvTL777uD8jdH2Ga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31824</v>
      </c>
      <c r="E3" s="144"/>
      <c r="F3" s="145">
        <v>45483</v>
      </c>
      <c r="G3" s="146"/>
      <c r="H3" s="147"/>
    </row>
    <row r="4" spans="1:8" x14ac:dyDescent="0.15">
      <c r="A4" s="148"/>
      <c r="B4" s="149"/>
      <c r="C4" s="150"/>
      <c r="D4" s="151">
        <v>8405</v>
      </c>
      <c r="E4" s="152"/>
      <c r="F4" s="153">
        <v>24241</v>
      </c>
      <c r="G4" s="154"/>
      <c r="H4" s="155"/>
    </row>
    <row r="5" spans="1:8" x14ac:dyDescent="0.15">
      <c r="A5" s="136" t="s">
        <v>520</v>
      </c>
      <c r="B5" s="141"/>
      <c r="C5" s="142"/>
      <c r="D5" s="143">
        <v>42354</v>
      </c>
      <c r="E5" s="144"/>
      <c r="F5" s="145">
        <v>45945</v>
      </c>
      <c r="G5" s="146"/>
      <c r="H5" s="147"/>
    </row>
    <row r="6" spans="1:8" x14ac:dyDescent="0.15">
      <c r="A6" s="148"/>
      <c r="B6" s="149"/>
      <c r="C6" s="150"/>
      <c r="D6" s="151">
        <v>16641</v>
      </c>
      <c r="E6" s="152"/>
      <c r="F6" s="153">
        <v>25180</v>
      </c>
      <c r="G6" s="154"/>
      <c r="H6" s="155"/>
    </row>
    <row r="7" spans="1:8" x14ac:dyDescent="0.15">
      <c r="A7" s="136" t="s">
        <v>521</v>
      </c>
      <c r="B7" s="141"/>
      <c r="C7" s="142"/>
      <c r="D7" s="143">
        <v>39323</v>
      </c>
      <c r="E7" s="144"/>
      <c r="F7" s="145">
        <v>44475</v>
      </c>
      <c r="G7" s="146"/>
      <c r="H7" s="147"/>
    </row>
    <row r="8" spans="1:8" x14ac:dyDescent="0.15">
      <c r="A8" s="148"/>
      <c r="B8" s="149"/>
      <c r="C8" s="150"/>
      <c r="D8" s="151">
        <v>11712</v>
      </c>
      <c r="E8" s="152"/>
      <c r="F8" s="153">
        <v>24780</v>
      </c>
      <c r="G8" s="154"/>
      <c r="H8" s="155"/>
    </row>
    <row r="9" spans="1:8" x14ac:dyDescent="0.15">
      <c r="A9" s="136" t="s">
        <v>522</v>
      </c>
      <c r="B9" s="141"/>
      <c r="C9" s="142"/>
      <c r="D9" s="143">
        <v>45916</v>
      </c>
      <c r="E9" s="144"/>
      <c r="F9" s="145">
        <v>45982</v>
      </c>
      <c r="G9" s="146"/>
      <c r="H9" s="147"/>
    </row>
    <row r="10" spans="1:8" x14ac:dyDescent="0.15">
      <c r="A10" s="148"/>
      <c r="B10" s="149"/>
      <c r="C10" s="150"/>
      <c r="D10" s="151">
        <v>15617</v>
      </c>
      <c r="E10" s="152"/>
      <c r="F10" s="153">
        <v>25583</v>
      </c>
      <c r="G10" s="154"/>
      <c r="H10" s="155"/>
    </row>
    <row r="11" spans="1:8" x14ac:dyDescent="0.15">
      <c r="A11" s="136" t="s">
        <v>523</v>
      </c>
      <c r="B11" s="141"/>
      <c r="C11" s="142"/>
      <c r="D11" s="143">
        <v>61671</v>
      </c>
      <c r="E11" s="144"/>
      <c r="F11" s="145">
        <v>50538</v>
      </c>
      <c r="G11" s="146"/>
      <c r="H11" s="147"/>
    </row>
    <row r="12" spans="1:8" x14ac:dyDescent="0.15">
      <c r="A12" s="148"/>
      <c r="B12" s="149"/>
      <c r="C12" s="156"/>
      <c r="D12" s="151">
        <v>26415</v>
      </c>
      <c r="E12" s="152"/>
      <c r="F12" s="153">
        <v>29053</v>
      </c>
      <c r="G12" s="154"/>
      <c r="H12" s="155"/>
    </row>
    <row r="13" spans="1:8" x14ac:dyDescent="0.15">
      <c r="A13" s="136"/>
      <c r="B13" s="141"/>
      <c r="C13" s="157"/>
      <c r="D13" s="158">
        <v>44218</v>
      </c>
      <c r="E13" s="159"/>
      <c r="F13" s="160">
        <v>46485</v>
      </c>
      <c r="G13" s="161"/>
      <c r="H13" s="147"/>
    </row>
    <row r="14" spans="1:8" x14ac:dyDescent="0.15">
      <c r="A14" s="148"/>
      <c r="B14" s="149"/>
      <c r="C14" s="150"/>
      <c r="D14" s="151">
        <v>15758</v>
      </c>
      <c r="E14" s="152"/>
      <c r="F14" s="153">
        <v>25767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3.25</v>
      </c>
      <c r="C19" s="162">
        <f>ROUND(VALUE(SUBSTITUTE(実質収支比率等に係る経年分析!G$48,"▲","-")),2)</f>
        <v>3.48</v>
      </c>
      <c r="D19" s="162">
        <f>ROUND(VALUE(SUBSTITUTE(実質収支比率等に係る経年分析!H$48,"▲","-")),2)</f>
        <v>6.9</v>
      </c>
      <c r="E19" s="162">
        <f>ROUND(VALUE(SUBSTITUTE(実質収支比率等に係る経年分析!I$48,"▲","-")),2)</f>
        <v>4.46</v>
      </c>
      <c r="F19" s="162">
        <f>ROUND(VALUE(SUBSTITUTE(実質収支比率等に係る経年分析!J$48,"▲","-")),2)</f>
        <v>4.59</v>
      </c>
    </row>
    <row r="20" spans="1:11" x14ac:dyDescent="0.15">
      <c r="A20" s="162" t="s">
        <v>53</v>
      </c>
      <c r="B20" s="162">
        <f>ROUND(VALUE(SUBSTITUTE(実質収支比率等に係る経年分析!F$47,"▲","-")),2)</f>
        <v>1.72</v>
      </c>
      <c r="C20" s="162">
        <f>ROUND(VALUE(SUBSTITUTE(実質収支比率等に係る経年分析!G$47,"▲","-")),2)</f>
        <v>3.21</v>
      </c>
      <c r="D20" s="162">
        <f>ROUND(VALUE(SUBSTITUTE(実質収支比率等に係る経年分析!H$47,"▲","-")),2)</f>
        <v>5.03</v>
      </c>
      <c r="E20" s="162">
        <f>ROUND(VALUE(SUBSTITUTE(実質収支比率等に係る経年分析!I$47,"▲","-")),2)</f>
        <v>4.66</v>
      </c>
      <c r="F20" s="162">
        <f>ROUND(VALUE(SUBSTITUTE(実質収支比率等に係る経年分析!J$47,"▲","-")),2)</f>
        <v>3.23</v>
      </c>
    </row>
    <row r="21" spans="1:11" x14ac:dyDescent="0.15">
      <c r="A21" s="162" t="s">
        <v>54</v>
      </c>
      <c r="B21" s="162">
        <f>IF(ISNUMBER(VALUE(SUBSTITUTE(実質収支比率等に係る経年分析!F$49,"▲","-"))),ROUND(VALUE(SUBSTITUTE(実質収支比率等に係る経年分析!F$49,"▲","-")),2),NA())</f>
        <v>0.83</v>
      </c>
      <c r="C21" s="162">
        <f>IF(ISNUMBER(VALUE(SUBSTITUTE(実質収支比率等に係る経年分析!G$49,"▲","-"))),ROUND(VALUE(SUBSTITUTE(実質収支比率等に係る経年分析!G$49,"▲","-")),2),NA())</f>
        <v>0.37</v>
      </c>
      <c r="D21" s="162">
        <f>IF(ISNUMBER(VALUE(SUBSTITUTE(実質収支比率等に係る経年分析!H$49,"▲","-"))),ROUND(VALUE(SUBSTITUTE(実質収支比率等に係る経年分析!H$49,"▲","-")),2),NA())</f>
        <v>3.36</v>
      </c>
      <c r="E21" s="162">
        <f>IF(ISNUMBER(VALUE(SUBSTITUTE(実質収支比率等に係る経年分析!I$49,"▲","-"))),ROUND(VALUE(SUBSTITUTE(実質収支比率等に係る経年分析!I$49,"▲","-")),2),NA())</f>
        <v>-5.82</v>
      </c>
      <c r="F21" s="162">
        <f>IF(ISNUMBER(VALUE(SUBSTITUTE(実質収支比率等に係る経年分析!J$49,"▲","-"))),ROUND(VALUE(SUBSTITUTE(実質収支比率等に係る経年分析!J$49,"▲","-")),2),NA())</f>
        <v>-3.25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2.59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2.95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3.15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3.13</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国民健康保険診療所特別会計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0.13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0.06</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7.0000000000000007E-2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0.06</v>
      </c>
    </row>
    <row r="30" spans="1:11" x14ac:dyDescent="0.15">
      <c r="A30" s="163" t="str">
        <f>IF(連結実質赤字比率に係る赤字・黒字の構成分析!C$40="",NA(),連結実質赤字比率に係る赤字・黒字の構成分析!C$40)</f>
        <v>介護サービス事業特別会計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7.0000000000000007E-2</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7.0000000000000007E-2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0.08</v>
      </c>
    </row>
    <row r="32" spans="1:11" x14ac:dyDescent="0.15">
      <c r="A32" s="163" t="str">
        <f>IF(連結実質赤字比率に係る赤字・黒字の構成分析!C$38="",NA(),連結実質赤字比率に係る赤字・黒字の構成分析!C$38)</f>
        <v>国民健康保険事業特別会計</v>
      </c>
      <c r="B32" s="163">
        <f>IF(ROUND(VALUE(SUBSTITUTE(連結実質赤字比率に係る赤字・黒字の構成分析!F$38,"▲", "-")), 2) &lt; 0, ABS(ROUND(VALUE(SUBSTITUTE(連結実質赤字比率に係る赤字・黒字の構成分析!F$38,"▲", "-")), 2)), NA())</f>
        <v>1.03</v>
      </c>
      <c r="C32" s="163" t="e">
        <f>IF(ROUND(VALUE(SUBSTITUTE(連結実質赤字比率に係る赤字・黒字の構成分析!F$38,"▲", "-")), 2) &gt;= 0, ABS(ROUND(VALUE(SUBSTITUTE(連結実質赤字比率に係る赤字・黒字の構成分析!F$38,"▲", "-")), 2)), NA())</f>
        <v>#N/A</v>
      </c>
      <c r="D32" s="163">
        <f>IF(ROUND(VALUE(SUBSTITUTE(連結実質赤字比率に係る赤字・黒字の構成分析!G$38,"▲", "-")), 2) &lt; 0, ABS(ROUND(VALUE(SUBSTITUTE(連結実質赤字比率に係る赤字・黒字の構成分析!G$38,"▲", "-")), 2)), NA())</f>
        <v>0.34</v>
      </c>
      <c r="E32" s="163" t="e">
        <f>IF(ROUND(VALUE(SUBSTITUTE(連結実質赤字比率に係る赤字・黒字の構成分析!G$38,"▲", "-")), 2) &gt;= 0, ABS(ROUND(VALUE(SUBSTITUTE(連結実質赤字比率に係る赤字・黒字の構成分析!G$38,"▲", "-")), 2)), NA())</f>
        <v>#N/A</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0.28000000000000003</v>
      </c>
    </row>
    <row r="33" spans="1:16" x14ac:dyDescent="0.15">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1.63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2.13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1.68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1.07</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2.67</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3.24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3.48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6.89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4.46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4.59</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9.17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9.11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9.0500000000000007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8.66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8.44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2782</v>
      </c>
      <c r="E42" s="164"/>
      <c r="F42" s="164"/>
      <c r="G42" s="164">
        <f>'実質公債費比率（分子）の構造'!L$52</f>
        <v>2714</v>
      </c>
      <c r="H42" s="164"/>
      <c r="I42" s="164"/>
      <c r="J42" s="164">
        <f>'実質公債費比率（分子）の構造'!M$52</f>
        <v>2666</v>
      </c>
      <c r="K42" s="164"/>
      <c r="L42" s="164"/>
      <c r="M42" s="164">
        <f>'実質公債費比率（分子）の構造'!N$52</f>
        <v>2715</v>
      </c>
      <c r="N42" s="164"/>
      <c r="O42" s="164"/>
      <c r="P42" s="164">
        <f>'実質公債費比率（分子）の構造'!O$52</f>
        <v>2481</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2</v>
      </c>
      <c r="O43" s="164"/>
      <c r="P43" s="164"/>
    </row>
    <row r="44" spans="1:16" x14ac:dyDescent="0.15">
      <c r="A44" s="164" t="s">
        <v>62</v>
      </c>
      <c r="B44" s="164">
        <f>'実質公債費比率（分子）の構造'!K$50</f>
        <v>26</v>
      </c>
      <c r="C44" s="164"/>
      <c r="D44" s="164"/>
      <c r="E44" s="164">
        <f>'実質公債費比率（分子）の構造'!L$50</f>
        <v>22</v>
      </c>
      <c r="F44" s="164"/>
      <c r="G44" s="164"/>
      <c r="H44" s="164">
        <f>'実質公債費比率（分子）の構造'!M$50</f>
        <v>21</v>
      </c>
      <c r="I44" s="164"/>
      <c r="J44" s="164"/>
      <c r="K44" s="164">
        <f>'実質公債費比率（分子）の構造'!N$50</f>
        <v>16</v>
      </c>
      <c r="L44" s="164"/>
      <c r="M44" s="164"/>
      <c r="N44" s="164">
        <f>'実質公債費比率（分子）の構造'!O$50</f>
        <v>7</v>
      </c>
      <c r="O44" s="164"/>
      <c r="P44" s="164"/>
    </row>
    <row r="45" spans="1:16" x14ac:dyDescent="0.15">
      <c r="A45" s="164" t="s">
        <v>63</v>
      </c>
      <c r="B45" s="164">
        <f>'実質公債費比率（分子）の構造'!K$49</f>
        <v>83</v>
      </c>
      <c r="C45" s="164"/>
      <c r="D45" s="164"/>
      <c r="E45" s="164">
        <f>'実質公債費比率（分子）の構造'!L$49</f>
        <v>69</v>
      </c>
      <c r="F45" s="164"/>
      <c r="G45" s="164"/>
      <c r="H45" s="164">
        <f>'実質公債費比率（分子）の構造'!M$49</f>
        <v>61</v>
      </c>
      <c r="I45" s="164"/>
      <c r="J45" s="164"/>
      <c r="K45" s="164">
        <f>'実質公債費比率（分子）の構造'!N$49</f>
        <v>55</v>
      </c>
      <c r="L45" s="164"/>
      <c r="M45" s="164"/>
      <c r="N45" s="164">
        <f>'実質公債費比率（分子）の構造'!O$49</f>
        <v>30</v>
      </c>
      <c r="O45" s="164"/>
      <c r="P45" s="164"/>
    </row>
    <row r="46" spans="1:16" x14ac:dyDescent="0.15">
      <c r="A46" s="164" t="s">
        <v>64</v>
      </c>
      <c r="B46" s="164">
        <f>'実質公債費比率（分子）の構造'!K$48</f>
        <v>740</v>
      </c>
      <c r="C46" s="164"/>
      <c r="D46" s="164"/>
      <c r="E46" s="164">
        <f>'実質公債費比率（分子）の構造'!L$48</f>
        <v>684</v>
      </c>
      <c r="F46" s="164"/>
      <c r="G46" s="164"/>
      <c r="H46" s="164">
        <f>'実質公債費比率（分子）の構造'!M$48</f>
        <v>706</v>
      </c>
      <c r="I46" s="164"/>
      <c r="J46" s="164"/>
      <c r="K46" s="164">
        <f>'実質公債費比率（分子）の構造'!N$48</f>
        <v>704</v>
      </c>
      <c r="L46" s="164"/>
      <c r="M46" s="164"/>
      <c r="N46" s="164">
        <f>'実質公債費比率（分子）の構造'!O$48</f>
        <v>598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3084</v>
      </c>
      <c r="C49" s="164"/>
      <c r="D49" s="164"/>
      <c r="E49" s="164">
        <f>'実質公債費比率（分子）の構造'!L$45</f>
        <v>2934</v>
      </c>
      <c r="F49" s="164"/>
      <c r="G49" s="164"/>
      <c r="H49" s="164">
        <f>'実質公債費比率（分子）の構造'!M$45</f>
        <v>2877</v>
      </c>
      <c r="I49" s="164"/>
      <c r="J49" s="164"/>
      <c r="K49" s="164">
        <f>'実質公債費比率（分子）の構造'!N$45</f>
        <v>2969</v>
      </c>
      <c r="L49" s="164"/>
      <c r="M49" s="164"/>
      <c r="N49" s="164">
        <f>'実質公債費比率（分子）の構造'!O$45</f>
        <v>2926</v>
      </c>
      <c r="O49" s="164"/>
      <c r="P49" s="164"/>
    </row>
    <row r="50" spans="1:16" x14ac:dyDescent="0.15">
      <c r="A50" s="164" t="s">
        <v>67</v>
      </c>
      <c r="B50" s="164" t="e">
        <f>NA()</f>
        <v>#N/A</v>
      </c>
      <c r="C50" s="164">
        <f>IF(ISNUMBER('実質公債費比率（分子）の構造'!K$53),'実質公債費比率（分子）の構造'!K$53,NA())</f>
        <v>1151</v>
      </c>
      <c r="D50" s="164" t="e">
        <f>NA()</f>
        <v>#N/A</v>
      </c>
      <c r="E50" s="164" t="e">
        <f>NA()</f>
        <v>#N/A</v>
      </c>
      <c r="F50" s="164">
        <f>IF(ISNUMBER('実質公債費比率（分子）の構造'!L$53),'実質公債費比率（分子）の構造'!L$53,NA())</f>
        <v>995</v>
      </c>
      <c r="G50" s="164" t="e">
        <f>NA()</f>
        <v>#N/A</v>
      </c>
      <c r="H50" s="164" t="e">
        <f>NA()</f>
        <v>#N/A</v>
      </c>
      <c r="I50" s="164">
        <f>IF(ISNUMBER('実質公債費比率（分子）の構造'!M$53),'実質公債費比率（分子）の構造'!M$53,NA())</f>
        <v>999</v>
      </c>
      <c r="J50" s="164" t="e">
        <f>NA()</f>
        <v>#N/A</v>
      </c>
      <c r="K50" s="164" t="e">
        <f>NA()</f>
        <v>#N/A</v>
      </c>
      <c r="L50" s="164">
        <f>IF(ISNUMBER('実質公債費比率（分子）の構造'!N$53),'実質公債費比率（分子）の構造'!N$53,NA())</f>
        <v>1029</v>
      </c>
      <c r="M50" s="164" t="e">
        <f>NA()</f>
        <v>#N/A</v>
      </c>
      <c r="N50" s="164" t="e">
        <f>NA()</f>
        <v>#N/A</v>
      </c>
      <c r="O50" s="164">
        <f>IF(ISNUMBER('実質公債費比率（分子）の構造'!O$53),'実質公債費比率（分子）の構造'!O$53,NA())</f>
        <v>1082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26541</v>
      </c>
      <c r="E56" s="163"/>
      <c r="F56" s="163"/>
      <c r="G56" s="163">
        <f>'将来負担比率（分子）の構造'!J$52</f>
        <v>25729</v>
      </c>
      <c r="H56" s="163"/>
      <c r="I56" s="163"/>
      <c r="J56" s="163">
        <f>'将来負担比率（分子）の構造'!K$52</f>
        <v>24671</v>
      </c>
      <c r="K56" s="163"/>
      <c r="L56" s="163"/>
      <c r="M56" s="163">
        <f>'将来負担比率（分子）の構造'!L$52</f>
        <v>23750</v>
      </c>
      <c r="N56" s="163"/>
      <c r="O56" s="163"/>
      <c r="P56" s="163">
        <f>'将来負担比率（分子）の構造'!M$52</f>
        <v>23394</v>
      </c>
    </row>
    <row r="57" spans="1:16" x14ac:dyDescent="0.15">
      <c r="A57" s="163" t="s">
        <v>42</v>
      </c>
      <c r="B57" s="163"/>
      <c r="C57" s="163"/>
      <c r="D57" s="163">
        <f>'将来負担比率（分子）の構造'!I$51</f>
        <v>4408</v>
      </c>
      <c r="E57" s="163"/>
      <c r="F57" s="163"/>
      <c r="G57" s="163">
        <f>'将来負担比率（分子）の構造'!J$51</f>
        <v>4528</v>
      </c>
      <c r="H57" s="163"/>
      <c r="I57" s="163"/>
      <c r="J57" s="163">
        <f>'将来負担比率（分子）の構造'!K$51</f>
        <v>4289</v>
      </c>
      <c r="K57" s="163"/>
      <c r="L57" s="163"/>
      <c r="M57" s="163">
        <f>'将来負担比率（分子）の構造'!L$51</f>
        <v>4179</v>
      </c>
      <c r="N57" s="163"/>
      <c r="O57" s="163"/>
      <c r="P57" s="163">
        <f>'将来負担比率（分子）の構造'!M$51</f>
        <v>4093</v>
      </c>
    </row>
    <row r="58" spans="1:16" x14ac:dyDescent="0.15">
      <c r="A58" s="163" t="s">
        <v>41</v>
      </c>
      <c r="B58" s="163"/>
      <c r="C58" s="163"/>
      <c r="D58" s="163">
        <f>'将来負担比率（分子）の構造'!I$50</f>
        <v>1658</v>
      </c>
      <c r="E58" s="163"/>
      <c r="F58" s="163"/>
      <c r="G58" s="163">
        <f>'将来負担比率（分子）の構造'!J$50</f>
        <v>2501</v>
      </c>
      <c r="H58" s="163"/>
      <c r="I58" s="163"/>
      <c r="J58" s="163">
        <f>'将来負担比率（分子）の構造'!K$50</f>
        <v>3337</v>
      </c>
      <c r="K58" s="163"/>
      <c r="L58" s="163"/>
      <c r="M58" s="163">
        <f>'将来負担比率（分子）の構造'!L$50</f>
        <v>3753</v>
      </c>
      <c r="N58" s="163"/>
      <c r="O58" s="163"/>
      <c r="P58" s="163">
        <f>'将来負担比率（分子）の構造'!M$50</f>
        <v>3306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1603</v>
      </c>
      <c r="C62" s="163"/>
      <c r="D62" s="163"/>
      <c r="E62" s="163">
        <f>'将来負担比率（分子）の構造'!J$45</f>
        <v>1573</v>
      </c>
      <c r="F62" s="163"/>
      <c r="G62" s="163"/>
      <c r="H62" s="163">
        <f>'将来負担比率（分子）の構造'!K$45</f>
        <v>1462</v>
      </c>
      <c r="I62" s="163"/>
      <c r="J62" s="163"/>
      <c r="K62" s="163">
        <f>'将来負担比率（分子）の構造'!L$45</f>
        <v>1522</v>
      </c>
      <c r="L62" s="163"/>
      <c r="M62" s="163"/>
      <c r="N62" s="163">
        <f>'将来負担比率（分子）の構造'!M$45</f>
        <v>1818</v>
      </c>
      <c r="O62" s="163"/>
      <c r="P62" s="163"/>
    </row>
    <row r="63" spans="1:16" x14ac:dyDescent="0.15">
      <c r="A63" s="163" t="s">
        <v>34</v>
      </c>
      <c r="B63" s="163">
        <f>'将来負担比率（分子）の構造'!I$44</f>
        <v>677</v>
      </c>
      <c r="C63" s="163"/>
      <c r="D63" s="163"/>
      <c r="E63" s="163">
        <f>'将来負担比率（分子）の構造'!J$44</f>
        <v>615</v>
      </c>
      <c r="F63" s="163"/>
      <c r="G63" s="163"/>
      <c r="H63" s="163">
        <f>'将来負担比率（分子）の構造'!K$44</f>
        <v>622</v>
      </c>
      <c r="I63" s="163"/>
      <c r="J63" s="163"/>
      <c r="K63" s="163">
        <f>'将来負担比率（分子）の構造'!L$44</f>
        <v>715</v>
      </c>
      <c r="L63" s="163"/>
      <c r="M63" s="163"/>
      <c r="N63" s="163">
        <f>'将来負担比率（分子）の構造'!M$44</f>
        <v>869</v>
      </c>
      <c r="O63" s="163"/>
      <c r="P63" s="163"/>
    </row>
    <row r="64" spans="1:16" x14ac:dyDescent="0.15">
      <c r="A64" s="163" t="s">
        <v>33</v>
      </c>
      <c r="B64" s="163">
        <f>'将来負担比率（分子）の構造'!I$43</f>
        <v>8479</v>
      </c>
      <c r="C64" s="163"/>
      <c r="D64" s="163"/>
      <c r="E64" s="163">
        <f>'将来負担比率（分子）の構造'!J$43</f>
        <v>7859</v>
      </c>
      <c r="F64" s="163"/>
      <c r="G64" s="163"/>
      <c r="H64" s="163">
        <f>'将来負担比率（分子）の構造'!K$43</f>
        <v>7230</v>
      </c>
      <c r="I64" s="163"/>
      <c r="J64" s="163"/>
      <c r="K64" s="163">
        <f>'将来負担比率（分子）の構造'!L$43</f>
        <v>6944</v>
      </c>
      <c r="L64" s="163"/>
      <c r="M64" s="163"/>
      <c r="N64" s="163">
        <f>'将来負担比率（分子）の構造'!M$43</f>
        <v>6564</v>
      </c>
      <c r="O64" s="163"/>
      <c r="P64" s="163"/>
    </row>
    <row r="65" spans="1:16" x14ac:dyDescent="0.15">
      <c r="A65" s="163" t="s">
        <v>32</v>
      </c>
      <c r="B65" s="163">
        <f>'将来負担比率（分子）の構造'!I$42</f>
        <v>49</v>
      </c>
      <c r="C65" s="163"/>
      <c r="D65" s="163"/>
      <c r="E65" s="163">
        <f>'将来負担比率（分子）の構造'!J$42</f>
        <v>34</v>
      </c>
      <c r="F65" s="163"/>
      <c r="G65" s="163"/>
      <c r="H65" s="163">
        <f>'将来負担比率（分子）の構造'!K$42</f>
        <v>21</v>
      </c>
      <c r="I65" s="163"/>
      <c r="J65" s="163"/>
      <c r="K65" s="163">
        <f>'将来負担比率（分子）の構造'!L$42</f>
        <v>9</v>
      </c>
      <c r="L65" s="163"/>
      <c r="M65" s="163"/>
      <c r="N65" s="163">
        <f>'将来負担比率（分子）の構造'!M$42</f>
        <v>5</v>
      </c>
      <c r="O65" s="163"/>
      <c r="P65" s="163"/>
    </row>
    <row r="66" spans="1:16" x14ac:dyDescent="0.15">
      <c r="A66" s="163" t="s">
        <v>31</v>
      </c>
      <c r="B66" s="163">
        <f>'将来負担比率（分子）の構造'!I$41</f>
        <v>31146</v>
      </c>
      <c r="C66" s="163"/>
      <c r="D66" s="163"/>
      <c r="E66" s="163">
        <f>'将来負担比率（分子）の構造'!J$41</f>
        <v>30756</v>
      </c>
      <c r="F66" s="163"/>
      <c r="G66" s="163"/>
      <c r="H66" s="163">
        <f>'将来負担比率（分子）の構造'!K$41</f>
        <v>29880</v>
      </c>
      <c r="I66" s="163"/>
      <c r="J66" s="163"/>
      <c r="K66" s="163">
        <f>'将来負担比率（分子）の構造'!L$41</f>
        <v>29110</v>
      </c>
      <c r="L66" s="163"/>
      <c r="M66" s="163"/>
      <c r="N66" s="163">
        <f>'将来負担比率（分子）の構造'!M$41</f>
        <v>29228</v>
      </c>
      <c r="O66" s="163"/>
      <c r="P66" s="163"/>
    </row>
    <row r="67" spans="1:16" x14ac:dyDescent="0.15">
      <c r="A67" s="163" t="s">
        <v>71</v>
      </c>
      <c r="B67" s="163" t="e">
        <f>NA()</f>
        <v>#N/A</v>
      </c>
      <c r="C67" s="163">
        <f>IF(ISNUMBER('将来負担比率（分子）の構造'!I$53), IF('将来負担比率（分子）の構造'!I$53 &lt; 0, 0, '将来負担比率（分子）の構造'!I$53), NA())</f>
        <v>9347</v>
      </c>
      <c r="D67" s="163" t="e">
        <f>NA()</f>
        <v>#N/A</v>
      </c>
      <c r="E67" s="163" t="e">
        <f>NA()</f>
        <v>#N/A</v>
      </c>
      <c r="F67" s="163">
        <f>IF(ISNUMBER('将来負担比率（分子）の構造'!J$53), IF('将来負担比率（分子）の構造'!J$53 &lt; 0, 0, '将来負担比率（分子）の構造'!J$53), NA())</f>
        <v>8080</v>
      </c>
      <c r="G67" s="163" t="e">
        <f>NA()</f>
        <v>#N/A</v>
      </c>
      <c r="H67" s="163" t="e">
        <f>NA()</f>
        <v>#N/A</v>
      </c>
      <c r="I67" s="163">
        <f>IF(ISNUMBER('将来負担比率（分子）の構造'!K$53), IF('将来負担比率（分子）の構造'!K$53 &lt; 0, 0, '将来負担比率（分子）の構造'!K$53), NA())</f>
        <v>6917</v>
      </c>
      <c r="J67" s="163" t="e">
        <f>NA()</f>
        <v>#N/A</v>
      </c>
      <c r="K67" s="163" t="e">
        <f>NA()</f>
        <v>#N/A</v>
      </c>
      <c r="L67" s="163">
        <f>IF(ISNUMBER('将来負担比率（分子）の構造'!L$53), IF('将来負担比率（分子）の構造'!L$53 &lt; 0, 0, '将来負担比率（分子）の構造'!L$53), NA())</f>
        <v>6619</v>
      </c>
      <c r="M67" s="163" t="e">
        <f>NA()</f>
        <v>#N/A</v>
      </c>
      <c r="N67" s="163" t="e">
        <f>NA()</f>
        <v>#N/A</v>
      </c>
      <c r="O67" s="163">
        <f>IF(ISNUMBER('将来負担比率（分子）の構造'!M$53), IF('将来負担比率（分子）の構造'!M$53 &lt; 0, 0, '将来負担比率（分子）の構造'!M$53), NA())</f>
        <v>7692</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887</v>
      </c>
      <c r="C72" s="167">
        <f>基金残高に係る経年分析!G55</f>
        <v>846</v>
      </c>
      <c r="D72" s="167">
        <f>基金残高に係る経年分析!H55</f>
        <v>601</v>
      </c>
    </row>
    <row r="73" spans="1:16" x14ac:dyDescent="0.15">
      <c r="A73" s="166" t="s">
        <v>74</v>
      </c>
      <c r="B73" s="167">
        <f>基金残高に係る経年分析!F56</f>
        <v>401</v>
      </c>
      <c r="C73" s="167">
        <f>基金残高に係る経年分析!G56</f>
        <v>479</v>
      </c>
      <c r="D73" s="167">
        <f>基金残高に係る経年分析!H56</f>
        <v>514</v>
      </c>
    </row>
    <row r="74" spans="1:16" x14ac:dyDescent="0.15">
      <c r="A74" s="166" t="s">
        <v>75</v>
      </c>
      <c r="B74" s="167">
        <f>基金残高に係る経年分析!F57</f>
        <v>3353</v>
      </c>
      <c r="C74" s="167">
        <f>基金残高に係る経年分析!G57</f>
        <v>3672</v>
      </c>
      <c r="D74" s="167">
        <f>基金残高に係る経年分析!H57</f>
        <v>3458</v>
      </c>
    </row>
  </sheetData>
  <sheetProtection algorithmName="SHA-512" hashValue="G4XJEmMp/RIz+lm7ADAFNxvEhU/9h1AIkCCZ/NPAzmAOoMQnnFCTL8fTDFpsnA96yDkCik1KkoeE2+4NYd3Ojg==" saltValue="0CpGDQNXjOo4w46si0sy9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0" workbookViewId="0">
      <selection activeCell="CR6" sqref="CR6:CY6"/>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9914200</v>
      </c>
      <c r="S5" s="613"/>
      <c r="T5" s="613"/>
      <c r="U5" s="613"/>
      <c r="V5" s="613"/>
      <c r="W5" s="613"/>
      <c r="X5" s="613"/>
      <c r="Y5" s="614"/>
      <c r="Z5" s="615">
        <v>25.8</v>
      </c>
      <c r="AA5" s="615"/>
      <c r="AB5" s="615"/>
      <c r="AC5" s="615"/>
      <c r="AD5" s="616">
        <v>9286792</v>
      </c>
      <c r="AE5" s="616"/>
      <c r="AF5" s="616"/>
      <c r="AG5" s="616"/>
      <c r="AH5" s="616"/>
      <c r="AI5" s="616"/>
      <c r="AJ5" s="616"/>
      <c r="AK5" s="616"/>
      <c r="AL5" s="617">
        <v>49</v>
      </c>
      <c r="AM5" s="618"/>
      <c r="AN5" s="618"/>
      <c r="AO5" s="619"/>
      <c r="AP5" s="609" t="s">
        <v>216</v>
      </c>
      <c r="AQ5" s="610"/>
      <c r="AR5" s="610"/>
      <c r="AS5" s="610"/>
      <c r="AT5" s="610"/>
      <c r="AU5" s="610"/>
      <c r="AV5" s="610"/>
      <c r="AW5" s="610"/>
      <c r="AX5" s="610"/>
      <c r="AY5" s="610"/>
      <c r="AZ5" s="610"/>
      <c r="BA5" s="610"/>
      <c r="BB5" s="610"/>
      <c r="BC5" s="610"/>
      <c r="BD5" s="610"/>
      <c r="BE5" s="610"/>
      <c r="BF5" s="611"/>
      <c r="BG5" s="623">
        <v>9275989</v>
      </c>
      <c r="BH5" s="624"/>
      <c r="BI5" s="624"/>
      <c r="BJ5" s="624"/>
      <c r="BK5" s="624"/>
      <c r="BL5" s="624"/>
      <c r="BM5" s="624"/>
      <c r="BN5" s="625"/>
      <c r="BO5" s="626">
        <v>93.6</v>
      </c>
      <c r="BP5" s="626"/>
      <c r="BQ5" s="626"/>
      <c r="BR5" s="626"/>
      <c r="BS5" s="627">
        <v>187474</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313279</v>
      </c>
      <c r="S6" s="624"/>
      <c r="T6" s="624"/>
      <c r="U6" s="624"/>
      <c r="V6" s="624"/>
      <c r="W6" s="624"/>
      <c r="X6" s="624"/>
      <c r="Y6" s="625"/>
      <c r="Z6" s="626">
        <v>0.8</v>
      </c>
      <c r="AA6" s="626"/>
      <c r="AB6" s="626"/>
      <c r="AC6" s="626"/>
      <c r="AD6" s="627">
        <v>313279</v>
      </c>
      <c r="AE6" s="627"/>
      <c r="AF6" s="627"/>
      <c r="AG6" s="627"/>
      <c r="AH6" s="627"/>
      <c r="AI6" s="627"/>
      <c r="AJ6" s="627"/>
      <c r="AK6" s="627"/>
      <c r="AL6" s="628">
        <v>1.7</v>
      </c>
      <c r="AM6" s="629"/>
      <c r="AN6" s="629"/>
      <c r="AO6" s="630"/>
      <c r="AP6" s="620" t="s">
        <v>221</v>
      </c>
      <c r="AQ6" s="621"/>
      <c r="AR6" s="621"/>
      <c r="AS6" s="621"/>
      <c r="AT6" s="621"/>
      <c r="AU6" s="621"/>
      <c r="AV6" s="621"/>
      <c r="AW6" s="621"/>
      <c r="AX6" s="621"/>
      <c r="AY6" s="621"/>
      <c r="AZ6" s="621"/>
      <c r="BA6" s="621"/>
      <c r="BB6" s="621"/>
      <c r="BC6" s="621"/>
      <c r="BD6" s="621"/>
      <c r="BE6" s="621"/>
      <c r="BF6" s="622"/>
      <c r="BG6" s="623">
        <v>9275989</v>
      </c>
      <c r="BH6" s="624"/>
      <c r="BI6" s="624"/>
      <c r="BJ6" s="624"/>
      <c r="BK6" s="624"/>
      <c r="BL6" s="624"/>
      <c r="BM6" s="624"/>
      <c r="BN6" s="625"/>
      <c r="BO6" s="626">
        <v>93.6</v>
      </c>
      <c r="BP6" s="626"/>
      <c r="BQ6" s="626"/>
      <c r="BR6" s="626"/>
      <c r="BS6" s="627">
        <v>187474</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209337</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209337</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2737</v>
      </c>
      <c r="S7" s="624"/>
      <c r="T7" s="624"/>
      <c r="U7" s="624"/>
      <c r="V7" s="624"/>
      <c r="W7" s="624"/>
      <c r="X7" s="624"/>
      <c r="Y7" s="625"/>
      <c r="Z7" s="626">
        <v>0</v>
      </c>
      <c r="AA7" s="626"/>
      <c r="AB7" s="626"/>
      <c r="AC7" s="626"/>
      <c r="AD7" s="627">
        <v>2737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3000554</v>
      </c>
      <c r="BH7" s="624"/>
      <c r="BI7" s="624"/>
      <c r="BJ7" s="624"/>
      <c r="BK7" s="624"/>
      <c r="BL7" s="624"/>
      <c r="BM7" s="624"/>
      <c r="BN7" s="625"/>
      <c r="BO7" s="626">
        <v>30.3</v>
      </c>
      <c r="BP7" s="626"/>
      <c r="BQ7" s="626"/>
      <c r="BR7" s="626"/>
      <c r="BS7" s="627">
        <v>187474</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4617255</v>
      </c>
      <c r="CS7" s="624"/>
      <c r="CT7" s="624"/>
      <c r="CU7" s="624"/>
      <c r="CV7" s="624"/>
      <c r="CW7" s="624"/>
      <c r="CX7" s="624"/>
      <c r="CY7" s="625"/>
      <c r="CZ7" s="626">
        <v>12.4</v>
      </c>
      <c r="DA7" s="626"/>
      <c r="DB7" s="626"/>
      <c r="DC7" s="626"/>
      <c r="DD7" s="632">
        <v>135218</v>
      </c>
      <c r="DE7" s="624"/>
      <c r="DF7" s="624"/>
      <c r="DG7" s="624"/>
      <c r="DH7" s="624"/>
      <c r="DI7" s="624"/>
      <c r="DJ7" s="624"/>
      <c r="DK7" s="624"/>
      <c r="DL7" s="624"/>
      <c r="DM7" s="624"/>
      <c r="DN7" s="624"/>
      <c r="DO7" s="624"/>
      <c r="DP7" s="625"/>
      <c r="DQ7" s="632">
        <v>3454174</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26176</v>
      </c>
      <c r="S8" s="624"/>
      <c r="T8" s="624"/>
      <c r="U8" s="624"/>
      <c r="V8" s="624"/>
      <c r="W8" s="624"/>
      <c r="X8" s="624"/>
      <c r="Y8" s="625"/>
      <c r="Z8" s="626">
        <v>0.1</v>
      </c>
      <c r="AA8" s="626"/>
      <c r="AB8" s="626"/>
      <c r="AC8" s="626"/>
      <c r="AD8" s="627">
        <v>26176</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85434</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13914203</v>
      </c>
      <c r="CS8" s="624"/>
      <c r="CT8" s="624"/>
      <c r="CU8" s="624"/>
      <c r="CV8" s="624"/>
      <c r="CW8" s="624"/>
      <c r="CX8" s="624"/>
      <c r="CY8" s="625"/>
      <c r="CZ8" s="626">
        <v>37.299999999999997</v>
      </c>
      <c r="DA8" s="626"/>
      <c r="DB8" s="626"/>
      <c r="DC8" s="626"/>
      <c r="DD8" s="632">
        <v>394301</v>
      </c>
      <c r="DE8" s="624"/>
      <c r="DF8" s="624"/>
      <c r="DG8" s="624"/>
      <c r="DH8" s="624"/>
      <c r="DI8" s="624"/>
      <c r="DJ8" s="624"/>
      <c r="DK8" s="624"/>
      <c r="DL8" s="624"/>
      <c r="DM8" s="624"/>
      <c r="DN8" s="624"/>
      <c r="DO8" s="624"/>
      <c r="DP8" s="625"/>
      <c r="DQ8" s="632">
        <v>5887259</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40502</v>
      </c>
      <c r="S9" s="624"/>
      <c r="T9" s="624"/>
      <c r="U9" s="624"/>
      <c r="V9" s="624"/>
      <c r="W9" s="624"/>
      <c r="X9" s="624"/>
      <c r="Y9" s="625"/>
      <c r="Z9" s="626">
        <v>0.1</v>
      </c>
      <c r="AA9" s="626"/>
      <c r="AB9" s="626"/>
      <c r="AC9" s="626"/>
      <c r="AD9" s="627">
        <v>40502</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2138158</v>
      </c>
      <c r="BH9" s="624"/>
      <c r="BI9" s="624"/>
      <c r="BJ9" s="624"/>
      <c r="BK9" s="624"/>
      <c r="BL9" s="624"/>
      <c r="BM9" s="624"/>
      <c r="BN9" s="625"/>
      <c r="BO9" s="626">
        <v>21.6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4362073</v>
      </c>
      <c r="CS9" s="624"/>
      <c r="CT9" s="624"/>
      <c r="CU9" s="624"/>
      <c r="CV9" s="624"/>
      <c r="CW9" s="624"/>
      <c r="CX9" s="624"/>
      <c r="CY9" s="625"/>
      <c r="CZ9" s="626">
        <v>11.7</v>
      </c>
      <c r="DA9" s="626"/>
      <c r="DB9" s="626"/>
      <c r="DC9" s="626"/>
      <c r="DD9" s="632">
        <v>684267</v>
      </c>
      <c r="DE9" s="624"/>
      <c r="DF9" s="624"/>
      <c r="DG9" s="624"/>
      <c r="DH9" s="624"/>
      <c r="DI9" s="624"/>
      <c r="DJ9" s="624"/>
      <c r="DK9" s="624"/>
      <c r="DL9" s="624"/>
      <c r="DM9" s="624"/>
      <c r="DN9" s="624"/>
      <c r="DO9" s="624"/>
      <c r="DP9" s="625"/>
      <c r="DQ9" s="632">
        <v>2054684</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288613</v>
      </c>
      <c r="BH10" s="624"/>
      <c r="BI10" s="624"/>
      <c r="BJ10" s="624"/>
      <c r="BK10" s="624"/>
      <c r="BL10" s="624"/>
      <c r="BM10" s="624"/>
      <c r="BN10" s="625"/>
      <c r="BO10" s="626">
        <v>2.9</v>
      </c>
      <c r="BP10" s="626"/>
      <c r="BQ10" s="626"/>
      <c r="BR10" s="626"/>
      <c r="BS10" s="627">
        <v>48709</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18392</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16898</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1601018</v>
      </c>
      <c r="S11" s="624"/>
      <c r="T11" s="624"/>
      <c r="U11" s="624"/>
      <c r="V11" s="624"/>
      <c r="W11" s="624"/>
      <c r="X11" s="624"/>
      <c r="Y11" s="625"/>
      <c r="Z11" s="628">
        <v>4.2</v>
      </c>
      <c r="AA11" s="629"/>
      <c r="AB11" s="629"/>
      <c r="AC11" s="635"/>
      <c r="AD11" s="632">
        <v>1601018</v>
      </c>
      <c r="AE11" s="624"/>
      <c r="AF11" s="624"/>
      <c r="AG11" s="624"/>
      <c r="AH11" s="624"/>
      <c r="AI11" s="624"/>
      <c r="AJ11" s="624"/>
      <c r="AK11" s="625"/>
      <c r="AL11" s="628">
        <v>8.4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488349</v>
      </c>
      <c r="BH11" s="624"/>
      <c r="BI11" s="624"/>
      <c r="BJ11" s="624"/>
      <c r="BK11" s="624"/>
      <c r="BL11" s="624"/>
      <c r="BM11" s="624"/>
      <c r="BN11" s="625"/>
      <c r="BO11" s="626">
        <v>4.9000000000000004</v>
      </c>
      <c r="BP11" s="626"/>
      <c r="BQ11" s="626"/>
      <c r="BR11" s="626"/>
      <c r="BS11" s="627">
        <v>138765</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629767</v>
      </c>
      <c r="CS11" s="624"/>
      <c r="CT11" s="624"/>
      <c r="CU11" s="624"/>
      <c r="CV11" s="624"/>
      <c r="CW11" s="624"/>
      <c r="CX11" s="624"/>
      <c r="CY11" s="625"/>
      <c r="CZ11" s="626">
        <v>1.7</v>
      </c>
      <c r="DA11" s="626"/>
      <c r="DB11" s="626"/>
      <c r="DC11" s="626"/>
      <c r="DD11" s="632">
        <v>195867</v>
      </c>
      <c r="DE11" s="624"/>
      <c r="DF11" s="624"/>
      <c r="DG11" s="624"/>
      <c r="DH11" s="624"/>
      <c r="DI11" s="624"/>
      <c r="DJ11" s="624"/>
      <c r="DK11" s="624"/>
      <c r="DL11" s="624"/>
      <c r="DM11" s="624"/>
      <c r="DN11" s="624"/>
      <c r="DO11" s="624"/>
      <c r="DP11" s="625"/>
      <c r="DQ11" s="632">
        <v>297996</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47298</v>
      </c>
      <c r="S12" s="624"/>
      <c r="T12" s="624"/>
      <c r="U12" s="624"/>
      <c r="V12" s="624"/>
      <c r="W12" s="624"/>
      <c r="X12" s="624"/>
      <c r="Y12" s="625"/>
      <c r="Z12" s="626">
        <v>0.1</v>
      </c>
      <c r="AA12" s="626"/>
      <c r="AB12" s="626"/>
      <c r="AC12" s="626"/>
      <c r="AD12" s="627">
        <v>47298</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5460214</v>
      </c>
      <c r="BH12" s="624"/>
      <c r="BI12" s="624"/>
      <c r="BJ12" s="624"/>
      <c r="BK12" s="624"/>
      <c r="BL12" s="624"/>
      <c r="BM12" s="624"/>
      <c r="BN12" s="625"/>
      <c r="BO12" s="626">
        <v>55.1</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604069</v>
      </c>
      <c r="CS12" s="624"/>
      <c r="CT12" s="624"/>
      <c r="CU12" s="624"/>
      <c r="CV12" s="624"/>
      <c r="CW12" s="624"/>
      <c r="CX12" s="624"/>
      <c r="CY12" s="625"/>
      <c r="CZ12" s="626">
        <v>1.6</v>
      </c>
      <c r="DA12" s="626"/>
      <c r="DB12" s="626"/>
      <c r="DC12" s="626"/>
      <c r="DD12" s="632">
        <v>55253</v>
      </c>
      <c r="DE12" s="624"/>
      <c r="DF12" s="624"/>
      <c r="DG12" s="624"/>
      <c r="DH12" s="624"/>
      <c r="DI12" s="624"/>
      <c r="DJ12" s="624"/>
      <c r="DK12" s="624"/>
      <c r="DL12" s="624"/>
      <c r="DM12" s="624"/>
      <c r="DN12" s="624"/>
      <c r="DO12" s="624"/>
      <c r="DP12" s="625"/>
      <c r="DQ12" s="632">
        <v>340190</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5434932</v>
      </c>
      <c r="BH13" s="624"/>
      <c r="BI13" s="624"/>
      <c r="BJ13" s="624"/>
      <c r="BK13" s="624"/>
      <c r="BL13" s="624"/>
      <c r="BM13" s="624"/>
      <c r="BN13" s="625"/>
      <c r="BO13" s="626">
        <v>54.8</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4488469</v>
      </c>
      <c r="CS13" s="624"/>
      <c r="CT13" s="624"/>
      <c r="CU13" s="624"/>
      <c r="CV13" s="624"/>
      <c r="CW13" s="624"/>
      <c r="CX13" s="624"/>
      <c r="CY13" s="625"/>
      <c r="CZ13" s="626">
        <v>12</v>
      </c>
      <c r="DA13" s="626"/>
      <c r="DB13" s="626"/>
      <c r="DC13" s="626"/>
      <c r="DD13" s="632">
        <v>1437828</v>
      </c>
      <c r="DE13" s="624"/>
      <c r="DF13" s="624"/>
      <c r="DG13" s="624"/>
      <c r="DH13" s="624"/>
      <c r="DI13" s="624"/>
      <c r="DJ13" s="624"/>
      <c r="DK13" s="624"/>
      <c r="DL13" s="624"/>
      <c r="DM13" s="624"/>
      <c r="DN13" s="624"/>
      <c r="DO13" s="624"/>
      <c r="DP13" s="625"/>
      <c r="DQ13" s="632">
        <v>2691370</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166675</v>
      </c>
      <c r="BH14" s="624"/>
      <c r="BI14" s="624"/>
      <c r="BJ14" s="624"/>
      <c r="BK14" s="624"/>
      <c r="BL14" s="624"/>
      <c r="BM14" s="624"/>
      <c r="BN14" s="625"/>
      <c r="BO14" s="626">
        <v>1.7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1299074</v>
      </c>
      <c r="CS14" s="624"/>
      <c r="CT14" s="624"/>
      <c r="CU14" s="624"/>
      <c r="CV14" s="624"/>
      <c r="CW14" s="624"/>
      <c r="CX14" s="624"/>
      <c r="CY14" s="625"/>
      <c r="CZ14" s="626">
        <v>3.5</v>
      </c>
      <c r="DA14" s="626"/>
      <c r="DB14" s="626"/>
      <c r="DC14" s="626"/>
      <c r="DD14" s="632" t="s">
        <v>122</v>
      </c>
      <c r="DE14" s="624"/>
      <c r="DF14" s="624"/>
      <c r="DG14" s="624"/>
      <c r="DH14" s="624"/>
      <c r="DI14" s="624"/>
      <c r="DJ14" s="624"/>
      <c r="DK14" s="624"/>
      <c r="DL14" s="624"/>
      <c r="DM14" s="624"/>
      <c r="DN14" s="624"/>
      <c r="DO14" s="624"/>
      <c r="DP14" s="625"/>
      <c r="DQ14" s="632">
        <v>1205578</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32043</v>
      </c>
      <c r="S15" s="624"/>
      <c r="T15" s="624"/>
      <c r="U15" s="624"/>
      <c r="V15" s="624"/>
      <c r="W15" s="624"/>
      <c r="X15" s="624"/>
      <c r="Y15" s="625"/>
      <c r="Z15" s="626">
        <v>0.1</v>
      </c>
      <c r="AA15" s="626"/>
      <c r="AB15" s="626"/>
      <c r="AC15" s="626"/>
      <c r="AD15" s="627">
        <v>32043</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648546</v>
      </c>
      <c r="BH15" s="624"/>
      <c r="BI15" s="624"/>
      <c r="BJ15" s="624"/>
      <c r="BK15" s="624"/>
      <c r="BL15" s="624"/>
      <c r="BM15" s="624"/>
      <c r="BN15" s="625"/>
      <c r="BO15" s="626">
        <v>6.5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4253337</v>
      </c>
      <c r="CS15" s="624"/>
      <c r="CT15" s="624"/>
      <c r="CU15" s="624"/>
      <c r="CV15" s="624"/>
      <c r="CW15" s="624"/>
      <c r="CX15" s="624"/>
      <c r="CY15" s="625"/>
      <c r="CZ15" s="626">
        <v>11.4</v>
      </c>
      <c r="DA15" s="626"/>
      <c r="DB15" s="626"/>
      <c r="DC15" s="626"/>
      <c r="DD15" s="632">
        <v>621319</v>
      </c>
      <c r="DE15" s="624"/>
      <c r="DF15" s="624"/>
      <c r="DG15" s="624"/>
      <c r="DH15" s="624"/>
      <c r="DI15" s="624"/>
      <c r="DJ15" s="624"/>
      <c r="DK15" s="624"/>
      <c r="DL15" s="624"/>
      <c r="DM15" s="624"/>
      <c r="DN15" s="624"/>
      <c r="DO15" s="624"/>
      <c r="DP15" s="625"/>
      <c r="DQ15" s="632">
        <v>2709065</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144130</v>
      </c>
      <c r="S16" s="624"/>
      <c r="T16" s="624"/>
      <c r="U16" s="624"/>
      <c r="V16" s="624"/>
      <c r="W16" s="624"/>
      <c r="X16" s="624"/>
      <c r="Y16" s="625"/>
      <c r="Z16" s="626">
        <v>0.4</v>
      </c>
      <c r="AA16" s="626"/>
      <c r="AB16" s="626"/>
      <c r="AC16" s="626"/>
      <c r="AD16" s="627">
        <v>144130</v>
      </c>
      <c r="AE16" s="627"/>
      <c r="AF16" s="627"/>
      <c r="AG16" s="627"/>
      <c r="AH16" s="627"/>
      <c r="AI16" s="627"/>
      <c r="AJ16" s="627"/>
      <c r="AK16" s="627"/>
      <c r="AL16" s="628">
        <v>0.8</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355718</v>
      </c>
      <c r="S17" s="624"/>
      <c r="T17" s="624"/>
      <c r="U17" s="624"/>
      <c r="V17" s="624"/>
      <c r="W17" s="624"/>
      <c r="X17" s="624"/>
      <c r="Y17" s="625"/>
      <c r="Z17" s="626">
        <v>0.9</v>
      </c>
      <c r="AA17" s="626"/>
      <c r="AB17" s="626"/>
      <c r="AC17" s="626"/>
      <c r="AD17" s="627">
        <v>355718</v>
      </c>
      <c r="AE17" s="627"/>
      <c r="AF17" s="627"/>
      <c r="AG17" s="627"/>
      <c r="AH17" s="627"/>
      <c r="AI17" s="627"/>
      <c r="AJ17" s="627"/>
      <c r="AK17" s="627"/>
      <c r="AL17" s="628">
        <v>1.9</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2927882</v>
      </c>
      <c r="CS17" s="624"/>
      <c r="CT17" s="624"/>
      <c r="CU17" s="624"/>
      <c r="CV17" s="624"/>
      <c r="CW17" s="624"/>
      <c r="CX17" s="624"/>
      <c r="CY17" s="625"/>
      <c r="CZ17" s="626">
        <v>7.8</v>
      </c>
      <c r="DA17" s="626"/>
      <c r="DB17" s="626"/>
      <c r="DC17" s="626"/>
      <c r="DD17" s="632" t="s">
        <v>122</v>
      </c>
      <c r="DE17" s="624"/>
      <c r="DF17" s="624"/>
      <c r="DG17" s="624"/>
      <c r="DH17" s="624"/>
      <c r="DI17" s="624"/>
      <c r="DJ17" s="624"/>
      <c r="DK17" s="624"/>
      <c r="DL17" s="624"/>
      <c r="DM17" s="624"/>
      <c r="DN17" s="624"/>
      <c r="DO17" s="624"/>
      <c r="DP17" s="625"/>
      <c r="DQ17" s="632">
        <v>2927882</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88636</v>
      </c>
      <c r="S18" s="624"/>
      <c r="T18" s="624"/>
      <c r="U18" s="624"/>
      <c r="V18" s="624"/>
      <c r="W18" s="624"/>
      <c r="X18" s="624"/>
      <c r="Y18" s="625"/>
      <c r="Z18" s="626">
        <v>0.2</v>
      </c>
      <c r="AA18" s="626"/>
      <c r="AB18" s="626"/>
      <c r="AC18" s="626"/>
      <c r="AD18" s="627">
        <v>88636</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240690</v>
      </c>
      <c r="S19" s="624"/>
      <c r="T19" s="624"/>
      <c r="U19" s="624"/>
      <c r="V19" s="624"/>
      <c r="W19" s="624"/>
      <c r="X19" s="624"/>
      <c r="Y19" s="625"/>
      <c r="Z19" s="626">
        <v>0.6</v>
      </c>
      <c r="AA19" s="626"/>
      <c r="AB19" s="626"/>
      <c r="AC19" s="626"/>
      <c r="AD19" s="627">
        <v>240690</v>
      </c>
      <c r="AE19" s="627"/>
      <c r="AF19" s="627"/>
      <c r="AG19" s="627"/>
      <c r="AH19" s="627"/>
      <c r="AI19" s="627"/>
      <c r="AJ19" s="627"/>
      <c r="AK19" s="627"/>
      <c r="AL19" s="628">
        <v>1.3</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638211</v>
      </c>
      <c r="BH19" s="624"/>
      <c r="BI19" s="624"/>
      <c r="BJ19" s="624"/>
      <c r="BK19" s="624"/>
      <c r="BL19" s="624"/>
      <c r="BM19" s="624"/>
      <c r="BN19" s="625"/>
      <c r="BO19" s="626">
        <v>6.4</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26392</v>
      </c>
      <c r="S20" s="624"/>
      <c r="T20" s="624"/>
      <c r="U20" s="624"/>
      <c r="V20" s="624"/>
      <c r="W20" s="624"/>
      <c r="X20" s="624"/>
      <c r="Y20" s="625"/>
      <c r="Z20" s="626">
        <v>0.1</v>
      </c>
      <c r="AA20" s="626"/>
      <c r="AB20" s="626"/>
      <c r="AC20" s="626"/>
      <c r="AD20" s="627">
        <v>26392</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638211</v>
      </c>
      <c r="BH20" s="624"/>
      <c r="BI20" s="624"/>
      <c r="BJ20" s="624"/>
      <c r="BK20" s="624"/>
      <c r="BL20" s="624"/>
      <c r="BM20" s="624"/>
      <c r="BN20" s="625"/>
      <c r="BO20" s="626">
        <v>6.4</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37323858</v>
      </c>
      <c r="CS20" s="624"/>
      <c r="CT20" s="624"/>
      <c r="CU20" s="624"/>
      <c r="CV20" s="624"/>
      <c r="CW20" s="624"/>
      <c r="CX20" s="624"/>
      <c r="CY20" s="625"/>
      <c r="CZ20" s="626">
        <v>100</v>
      </c>
      <c r="DA20" s="626"/>
      <c r="DB20" s="626"/>
      <c r="DC20" s="626"/>
      <c r="DD20" s="632">
        <v>3524053</v>
      </c>
      <c r="DE20" s="624"/>
      <c r="DF20" s="624"/>
      <c r="DG20" s="624"/>
      <c r="DH20" s="624"/>
      <c r="DI20" s="624"/>
      <c r="DJ20" s="624"/>
      <c r="DK20" s="624"/>
      <c r="DL20" s="624"/>
      <c r="DM20" s="624"/>
      <c r="DN20" s="624"/>
      <c r="DO20" s="624"/>
      <c r="DP20" s="625"/>
      <c r="DQ20" s="632">
        <v>21794433</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7857847</v>
      </c>
      <c r="S21" s="624"/>
      <c r="T21" s="624"/>
      <c r="U21" s="624"/>
      <c r="V21" s="624"/>
      <c r="W21" s="624"/>
      <c r="X21" s="624"/>
      <c r="Y21" s="625"/>
      <c r="Z21" s="626">
        <v>20.5</v>
      </c>
      <c r="AA21" s="626"/>
      <c r="AB21" s="626"/>
      <c r="AC21" s="626"/>
      <c r="AD21" s="627">
        <v>6876693</v>
      </c>
      <c r="AE21" s="627"/>
      <c r="AF21" s="627"/>
      <c r="AG21" s="627"/>
      <c r="AH21" s="627"/>
      <c r="AI21" s="627"/>
      <c r="AJ21" s="627"/>
      <c r="AK21" s="627"/>
      <c r="AL21" s="628">
        <v>36.299999999999997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10803</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6876693</v>
      </c>
      <c r="S22" s="624"/>
      <c r="T22" s="624"/>
      <c r="U22" s="624"/>
      <c r="V22" s="624"/>
      <c r="W22" s="624"/>
      <c r="X22" s="624"/>
      <c r="Y22" s="625"/>
      <c r="Z22" s="626">
        <v>17.899999999999999</v>
      </c>
      <c r="AA22" s="626"/>
      <c r="AB22" s="626"/>
      <c r="AC22" s="626"/>
      <c r="AD22" s="627">
        <v>6876693</v>
      </c>
      <c r="AE22" s="627"/>
      <c r="AF22" s="627"/>
      <c r="AG22" s="627"/>
      <c r="AH22" s="627"/>
      <c r="AI22" s="627"/>
      <c r="AJ22" s="627"/>
      <c r="AK22" s="627"/>
      <c r="AL22" s="628">
        <v>36.299999999999997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981154</v>
      </c>
      <c r="S23" s="624"/>
      <c r="T23" s="624"/>
      <c r="U23" s="624"/>
      <c r="V23" s="624"/>
      <c r="W23" s="624"/>
      <c r="X23" s="624"/>
      <c r="Y23" s="625"/>
      <c r="Z23" s="626">
        <v>2.6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627408</v>
      </c>
      <c r="BH23" s="624"/>
      <c r="BI23" s="624"/>
      <c r="BJ23" s="624"/>
      <c r="BK23" s="624"/>
      <c r="BL23" s="624"/>
      <c r="BM23" s="624"/>
      <c r="BN23" s="625"/>
      <c r="BO23" s="626">
        <v>6.3</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16414296</v>
      </c>
      <c r="CS24" s="613"/>
      <c r="CT24" s="613"/>
      <c r="CU24" s="613"/>
      <c r="CV24" s="613"/>
      <c r="CW24" s="613"/>
      <c r="CX24" s="613"/>
      <c r="CY24" s="614"/>
      <c r="CZ24" s="617">
        <v>44</v>
      </c>
      <c r="DA24" s="618"/>
      <c r="DB24" s="618"/>
      <c r="DC24" s="634"/>
      <c r="DD24" s="655">
        <v>9092788</v>
      </c>
      <c r="DE24" s="613"/>
      <c r="DF24" s="613"/>
      <c r="DG24" s="613"/>
      <c r="DH24" s="613"/>
      <c r="DI24" s="613"/>
      <c r="DJ24" s="613"/>
      <c r="DK24" s="614"/>
      <c r="DL24" s="655">
        <v>8916560</v>
      </c>
      <c r="DM24" s="613"/>
      <c r="DN24" s="613"/>
      <c r="DO24" s="613"/>
      <c r="DP24" s="613"/>
      <c r="DQ24" s="613"/>
      <c r="DR24" s="613"/>
      <c r="DS24" s="613"/>
      <c r="DT24" s="613"/>
      <c r="DU24" s="613"/>
      <c r="DV24" s="614"/>
      <c r="DW24" s="617">
        <v>46.9</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20334948</v>
      </c>
      <c r="S25" s="624"/>
      <c r="T25" s="624"/>
      <c r="U25" s="624"/>
      <c r="V25" s="624"/>
      <c r="W25" s="624"/>
      <c r="X25" s="624"/>
      <c r="Y25" s="625"/>
      <c r="Z25" s="626">
        <v>53</v>
      </c>
      <c r="AA25" s="626"/>
      <c r="AB25" s="626"/>
      <c r="AC25" s="626"/>
      <c r="AD25" s="627">
        <v>18726386</v>
      </c>
      <c r="AE25" s="627"/>
      <c r="AF25" s="627"/>
      <c r="AG25" s="627"/>
      <c r="AH25" s="627"/>
      <c r="AI25" s="627"/>
      <c r="AJ25" s="627"/>
      <c r="AK25" s="627"/>
      <c r="AL25" s="628">
        <v>98.8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4078115</v>
      </c>
      <c r="CS25" s="656"/>
      <c r="CT25" s="656"/>
      <c r="CU25" s="656"/>
      <c r="CV25" s="656"/>
      <c r="CW25" s="656"/>
      <c r="CX25" s="656"/>
      <c r="CY25" s="657"/>
      <c r="CZ25" s="628">
        <v>10.9</v>
      </c>
      <c r="DA25" s="653"/>
      <c r="DB25" s="653"/>
      <c r="DC25" s="658"/>
      <c r="DD25" s="632">
        <v>3778292</v>
      </c>
      <c r="DE25" s="656"/>
      <c r="DF25" s="656"/>
      <c r="DG25" s="656"/>
      <c r="DH25" s="656"/>
      <c r="DI25" s="656"/>
      <c r="DJ25" s="656"/>
      <c r="DK25" s="657"/>
      <c r="DL25" s="632">
        <v>3659952</v>
      </c>
      <c r="DM25" s="656"/>
      <c r="DN25" s="656"/>
      <c r="DO25" s="656"/>
      <c r="DP25" s="656"/>
      <c r="DQ25" s="656"/>
      <c r="DR25" s="656"/>
      <c r="DS25" s="656"/>
      <c r="DT25" s="656"/>
      <c r="DU25" s="656"/>
      <c r="DV25" s="657"/>
      <c r="DW25" s="628">
        <v>19.2</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8457</v>
      </c>
      <c r="S26" s="624"/>
      <c r="T26" s="624"/>
      <c r="U26" s="624"/>
      <c r="V26" s="624"/>
      <c r="W26" s="624"/>
      <c r="X26" s="624"/>
      <c r="Y26" s="625"/>
      <c r="Z26" s="626">
        <v>0</v>
      </c>
      <c r="AA26" s="626"/>
      <c r="AB26" s="626"/>
      <c r="AC26" s="626"/>
      <c r="AD26" s="627">
        <v>8457</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2555780</v>
      </c>
      <c r="CS26" s="624"/>
      <c r="CT26" s="624"/>
      <c r="CU26" s="624"/>
      <c r="CV26" s="624"/>
      <c r="CW26" s="624"/>
      <c r="CX26" s="624"/>
      <c r="CY26" s="625"/>
      <c r="CZ26" s="628">
        <v>6.8</v>
      </c>
      <c r="DA26" s="653"/>
      <c r="DB26" s="653"/>
      <c r="DC26" s="658"/>
      <c r="DD26" s="632">
        <v>2435321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191862</v>
      </c>
      <c r="S27" s="624"/>
      <c r="T27" s="624"/>
      <c r="U27" s="624"/>
      <c r="V27" s="624"/>
      <c r="W27" s="624"/>
      <c r="X27" s="624"/>
      <c r="Y27" s="625"/>
      <c r="Z27" s="626">
        <v>0.5</v>
      </c>
      <c r="AA27" s="626"/>
      <c r="AB27" s="626"/>
      <c r="AC27" s="626"/>
      <c r="AD27" s="627">
        <v>319</v>
      </c>
      <c r="AE27" s="627"/>
      <c r="AF27" s="627"/>
      <c r="AG27" s="627"/>
      <c r="AH27" s="627"/>
      <c r="AI27" s="627"/>
      <c r="AJ27" s="627"/>
      <c r="AK27" s="627"/>
      <c r="AL27" s="628">
        <v>0</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9914200</v>
      </c>
      <c r="BH27" s="624"/>
      <c r="BI27" s="624"/>
      <c r="BJ27" s="624"/>
      <c r="BK27" s="624"/>
      <c r="BL27" s="624"/>
      <c r="BM27" s="624"/>
      <c r="BN27" s="625"/>
      <c r="BO27" s="626">
        <v>100</v>
      </c>
      <c r="BP27" s="626"/>
      <c r="BQ27" s="626"/>
      <c r="BR27" s="626"/>
      <c r="BS27" s="627">
        <v>187474</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9408299</v>
      </c>
      <c r="CS27" s="656"/>
      <c r="CT27" s="656"/>
      <c r="CU27" s="656"/>
      <c r="CV27" s="656"/>
      <c r="CW27" s="656"/>
      <c r="CX27" s="656"/>
      <c r="CY27" s="657"/>
      <c r="CZ27" s="628">
        <v>25.2</v>
      </c>
      <c r="DA27" s="653"/>
      <c r="DB27" s="653"/>
      <c r="DC27" s="658"/>
      <c r="DD27" s="632">
        <v>2386614</v>
      </c>
      <c r="DE27" s="656"/>
      <c r="DF27" s="656"/>
      <c r="DG27" s="656"/>
      <c r="DH27" s="656"/>
      <c r="DI27" s="656"/>
      <c r="DJ27" s="656"/>
      <c r="DK27" s="657"/>
      <c r="DL27" s="632">
        <v>2329170</v>
      </c>
      <c r="DM27" s="656"/>
      <c r="DN27" s="656"/>
      <c r="DO27" s="656"/>
      <c r="DP27" s="656"/>
      <c r="DQ27" s="656"/>
      <c r="DR27" s="656"/>
      <c r="DS27" s="656"/>
      <c r="DT27" s="656"/>
      <c r="DU27" s="656"/>
      <c r="DV27" s="657"/>
      <c r="DW27" s="628">
        <v>12.2</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126167</v>
      </c>
      <c r="S28" s="624"/>
      <c r="T28" s="624"/>
      <c r="U28" s="624"/>
      <c r="V28" s="624"/>
      <c r="W28" s="624"/>
      <c r="X28" s="624"/>
      <c r="Y28" s="625"/>
      <c r="Z28" s="626">
        <v>0.3</v>
      </c>
      <c r="AA28" s="626"/>
      <c r="AB28" s="626"/>
      <c r="AC28" s="626"/>
      <c r="AD28" s="627">
        <v>98594</v>
      </c>
      <c r="AE28" s="627"/>
      <c r="AF28" s="627"/>
      <c r="AG28" s="627"/>
      <c r="AH28" s="627"/>
      <c r="AI28" s="627"/>
      <c r="AJ28" s="627"/>
      <c r="AK28" s="627"/>
      <c r="AL28" s="628">
        <v>0.5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2927882</v>
      </c>
      <c r="CS28" s="624"/>
      <c r="CT28" s="624"/>
      <c r="CU28" s="624"/>
      <c r="CV28" s="624"/>
      <c r="CW28" s="624"/>
      <c r="CX28" s="624"/>
      <c r="CY28" s="625"/>
      <c r="CZ28" s="628">
        <v>7.8</v>
      </c>
      <c r="DA28" s="653"/>
      <c r="DB28" s="653"/>
      <c r="DC28" s="658"/>
      <c r="DD28" s="632">
        <v>2927882</v>
      </c>
      <c r="DE28" s="624"/>
      <c r="DF28" s="624"/>
      <c r="DG28" s="624"/>
      <c r="DH28" s="624"/>
      <c r="DI28" s="624"/>
      <c r="DJ28" s="624"/>
      <c r="DK28" s="625"/>
      <c r="DL28" s="632">
        <v>2927438</v>
      </c>
      <c r="DM28" s="624"/>
      <c r="DN28" s="624"/>
      <c r="DO28" s="624"/>
      <c r="DP28" s="624"/>
      <c r="DQ28" s="624"/>
      <c r="DR28" s="624"/>
      <c r="DS28" s="624"/>
      <c r="DT28" s="624"/>
      <c r="DU28" s="624"/>
      <c r="DV28" s="625"/>
      <c r="DW28" s="628">
        <v>15.4</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286851</v>
      </c>
      <c r="S29" s="624"/>
      <c r="T29" s="624"/>
      <c r="U29" s="624"/>
      <c r="V29" s="624"/>
      <c r="W29" s="624"/>
      <c r="X29" s="624"/>
      <c r="Y29" s="625"/>
      <c r="Z29" s="626">
        <v>0.7</v>
      </c>
      <c r="AA29" s="626"/>
      <c r="AB29" s="626"/>
      <c r="AC29" s="626"/>
      <c r="AD29" s="627">
        <v>5047</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2926318</v>
      </c>
      <c r="CS29" s="656"/>
      <c r="CT29" s="656"/>
      <c r="CU29" s="656"/>
      <c r="CV29" s="656"/>
      <c r="CW29" s="656"/>
      <c r="CX29" s="656"/>
      <c r="CY29" s="657"/>
      <c r="CZ29" s="628">
        <v>7.8</v>
      </c>
      <c r="DA29" s="653"/>
      <c r="DB29" s="653"/>
      <c r="DC29" s="658"/>
      <c r="DD29" s="632">
        <v>2926318</v>
      </c>
      <c r="DE29" s="656"/>
      <c r="DF29" s="656"/>
      <c r="DG29" s="656"/>
      <c r="DH29" s="656"/>
      <c r="DI29" s="656"/>
      <c r="DJ29" s="656"/>
      <c r="DK29" s="657"/>
      <c r="DL29" s="632">
        <v>2925874</v>
      </c>
      <c r="DM29" s="656"/>
      <c r="DN29" s="656"/>
      <c r="DO29" s="656"/>
      <c r="DP29" s="656"/>
      <c r="DQ29" s="656"/>
      <c r="DR29" s="656"/>
      <c r="DS29" s="656"/>
      <c r="DT29" s="656"/>
      <c r="DU29" s="656"/>
      <c r="DV29" s="657"/>
      <c r="DW29" s="628">
        <v>15.4</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7267222</v>
      </c>
      <c r="S30" s="624"/>
      <c r="T30" s="624"/>
      <c r="U30" s="624"/>
      <c r="V30" s="624"/>
      <c r="W30" s="624"/>
      <c r="X30" s="624"/>
      <c r="Y30" s="625"/>
      <c r="Z30" s="626">
        <v>18.899999999999999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2798446</v>
      </c>
      <c r="CS30" s="624"/>
      <c r="CT30" s="624"/>
      <c r="CU30" s="624"/>
      <c r="CV30" s="624"/>
      <c r="CW30" s="624"/>
      <c r="CX30" s="624"/>
      <c r="CY30" s="625"/>
      <c r="CZ30" s="628">
        <v>7.5</v>
      </c>
      <c r="DA30" s="653"/>
      <c r="DB30" s="653"/>
      <c r="DC30" s="658"/>
      <c r="DD30" s="632">
        <v>2798446</v>
      </c>
      <c r="DE30" s="624"/>
      <c r="DF30" s="624"/>
      <c r="DG30" s="624"/>
      <c r="DH30" s="624"/>
      <c r="DI30" s="624"/>
      <c r="DJ30" s="624"/>
      <c r="DK30" s="625"/>
      <c r="DL30" s="632">
        <v>2798002</v>
      </c>
      <c r="DM30" s="624"/>
      <c r="DN30" s="624"/>
      <c r="DO30" s="624"/>
      <c r="DP30" s="624"/>
      <c r="DQ30" s="624"/>
      <c r="DR30" s="624"/>
      <c r="DS30" s="624"/>
      <c r="DT30" s="624"/>
      <c r="DU30" s="624"/>
      <c r="DV30" s="625"/>
      <c r="DW30" s="628">
        <v>14.7</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v>3789</v>
      </c>
      <c r="S31" s="624"/>
      <c r="T31" s="624"/>
      <c r="U31" s="624"/>
      <c r="V31" s="624"/>
      <c r="W31" s="624"/>
      <c r="X31" s="624"/>
      <c r="Y31" s="625"/>
      <c r="Z31" s="626">
        <v>0</v>
      </c>
      <c r="AA31" s="626"/>
      <c r="AB31" s="626"/>
      <c r="AC31" s="626"/>
      <c r="AD31" s="627">
        <v>3789</v>
      </c>
      <c r="AE31" s="627"/>
      <c r="AF31" s="627"/>
      <c r="AG31" s="627"/>
      <c r="AH31" s="627"/>
      <c r="AI31" s="627"/>
      <c r="AJ31" s="627"/>
      <c r="AK31" s="627"/>
      <c r="AL31" s="628">
        <v>0</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99.6</v>
      </c>
      <c r="BH31" s="667"/>
      <c r="BI31" s="667"/>
      <c r="BJ31" s="667"/>
      <c r="BK31" s="667"/>
      <c r="BL31" s="667"/>
      <c r="BM31" s="618">
        <v>97.9</v>
      </c>
      <c r="BN31" s="667"/>
      <c r="BO31" s="667"/>
      <c r="BP31" s="667"/>
      <c r="BQ31" s="668"/>
      <c r="BR31" s="670">
        <v>99.6</v>
      </c>
      <c r="BS31" s="667"/>
      <c r="BT31" s="667"/>
      <c r="BU31" s="667"/>
      <c r="BV31" s="667"/>
      <c r="BW31" s="667"/>
      <c r="BX31" s="618">
        <v>97.6</v>
      </c>
      <c r="BY31" s="667"/>
      <c r="BZ31" s="667"/>
      <c r="CA31" s="667"/>
      <c r="CB31" s="668"/>
      <c r="CD31" s="663"/>
      <c r="CE31" s="664"/>
      <c r="CF31" s="620" t="s">
        <v>300</v>
      </c>
      <c r="CG31" s="621"/>
      <c r="CH31" s="621"/>
      <c r="CI31" s="621"/>
      <c r="CJ31" s="621"/>
      <c r="CK31" s="621"/>
      <c r="CL31" s="621"/>
      <c r="CM31" s="621"/>
      <c r="CN31" s="621"/>
      <c r="CO31" s="621"/>
      <c r="CP31" s="621"/>
      <c r="CQ31" s="622"/>
      <c r="CR31" s="623">
        <v>127872</v>
      </c>
      <c r="CS31" s="656"/>
      <c r="CT31" s="656"/>
      <c r="CU31" s="656"/>
      <c r="CV31" s="656"/>
      <c r="CW31" s="656"/>
      <c r="CX31" s="656"/>
      <c r="CY31" s="657"/>
      <c r="CZ31" s="628">
        <v>0.3</v>
      </c>
      <c r="DA31" s="653"/>
      <c r="DB31" s="653"/>
      <c r="DC31" s="658"/>
      <c r="DD31" s="632">
        <v>127872</v>
      </c>
      <c r="DE31" s="656"/>
      <c r="DF31" s="656"/>
      <c r="DG31" s="656"/>
      <c r="DH31" s="656"/>
      <c r="DI31" s="656"/>
      <c r="DJ31" s="656"/>
      <c r="DK31" s="657"/>
      <c r="DL31" s="632">
        <v>127872</v>
      </c>
      <c r="DM31" s="656"/>
      <c r="DN31" s="656"/>
      <c r="DO31" s="656"/>
      <c r="DP31" s="656"/>
      <c r="DQ31" s="656"/>
      <c r="DR31" s="656"/>
      <c r="DS31" s="656"/>
      <c r="DT31" s="656"/>
      <c r="DU31" s="656"/>
      <c r="DV31" s="657"/>
      <c r="DW31" s="628">
        <v>0.7</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2540072</v>
      </c>
      <c r="S32" s="624"/>
      <c r="T32" s="624"/>
      <c r="U32" s="624"/>
      <c r="V32" s="624"/>
      <c r="W32" s="624"/>
      <c r="X32" s="624"/>
      <c r="Y32" s="625"/>
      <c r="Z32" s="626">
        <v>6.6</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99.4</v>
      </c>
      <c r="BH32" s="656"/>
      <c r="BI32" s="656"/>
      <c r="BJ32" s="656"/>
      <c r="BK32" s="656"/>
      <c r="BL32" s="656"/>
      <c r="BM32" s="629">
        <v>97.7</v>
      </c>
      <c r="BN32" s="656"/>
      <c r="BO32" s="656"/>
      <c r="BP32" s="656"/>
      <c r="BQ32" s="669"/>
      <c r="BR32" s="680">
        <v>99.3</v>
      </c>
      <c r="BS32" s="656"/>
      <c r="BT32" s="656"/>
      <c r="BU32" s="656"/>
      <c r="BV32" s="656"/>
      <c r="BW32" s="656"/>
      <c r="BX32" s="629">
        <v>97.2</v>
      </c>
      <c r="BY32" s="656"/>
      <c r="BZ32" s="656"/>
      <c r="CA32" s="656"/>
      <c r="CB32" s="669"/>
      <c r="CD32" s="665"/>
      <c r="CE32" s="666"/>
      <c r="CF32" s="620" t="s">
        <v>304</v>
      </c>
      <c r="CG32" s="621"/>
      <c r="CH32" s="621"/>
      <c r="CI32" s="621"/>
      <c r="CJ32" s="621"/>
      <c r="CK32" s="621"/>
      <c r="CL32" s="621"/>
      <c r="CM32" s="621"/>
      <c r="CN32" s="621"/>
      <c r="CO32" s="621"/>
      <c r="CP32" s="621"/>
      <c r="CQ32" s="622"/>
      <c r="CR32" s="623">
        <v>1564</v>
      </c>
      <c r="CS32" s="624"/>
      <c r="CT32" s="624"/>
      <c r="CU32" s="624"/>
      <c r="CV32" s="624"/>
      <c r="CW32" s="624"/>
      <c r="CX32" s="624"/>
      <c r="CY32" s="625"/>
      <c r="CZ32" s="628">
        <v>0</v>
      </c>
      <c r="DA32" s="653"/>
      <c r="DB32" s="653"/>
      <c r="DC32" s="658"/>
      <c r="DD32" s="632">
        <v>1564</v>
      </c>
      <c r="DE32" s="624"/>
      <c r="DF32" s="624"/>
      <c r="DG32" s="624"/>
      <c r="DH32" s="624"/>
      <c r="DI32" s="624"/>
      <c r="DJ32" s="624"/>
      <c r="DK32" s="625"/>
      <c r="DL32" s="632">
        <v>1564</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35881</v>
      </c>
      <c r="S33" s="624"/>
      <c r="T33" s="624"/>
      <c r="U33" s="624"/>
      <c r="V33" s="624"/>
      <c r="W33" s="624"/>
      <c r="X33" s="624"/>
      <c r="Y33" s="625"/>
      <c r="Z33" s="626">
        <v>0.1</v>
      </c>
      <c r="AA33" s="626"/>
      <c r="AB33" s="626"/>
      <c r="AC33" s="626"/>
      <c r="AD33" s="627">
        <v>12974</v>
      </c>
      <c r="AE33" s="627"/>
      <c r="AF33" s="627"/>
      <c r="AG33" s="627"/>
      <c r="AH33" s="627"/>
      <c r="AI33" s="627"/>
      <c r="AJ33" s="627"/>
      <c r="AK33" s="627"/>
      <c r="AL33" s="628">
        <v>0.1</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99.7</v>
      </c>
      <c r="BH33" s="682"/>
      <c r="BI33" s="682"/>
      <c r="BJ33" s="682"/>
      <c r="BK33" s="682"/>
      <c r="BL33" s="682"/>
      <c r="BM33" s="683">
        <v>97.8</v>
      </c>
      <c r="BN33" s="682"/>
      <c r="BO33" s="682"/>
      <c r="BP33" s="682"/>
      <c r="BQ33" s="684"/>
      <c r="BR33" s="681">
        <v>99.8</v>
      </c>
      <c r="BS33" s="682"/>
      <c r="BT33" s="682"/>
      <c r="BU33" s="682"/>
      <c r="BV33" s="682"/>
      <c r="BW33" s="682"/>
      <c r="BX33" s="683">
        <v>97.5</v>
      </c>
      <c r="BY33" s="682"/>
      <c r="BZ33" s="682"/>
      <c r="CA33" s="682"/>
      <c r="CB33" s="684"/>
      <c r="CD33" s="620" t="s">
        <v>307</v>
      </c>
      <c r="CE33" s="621"/>
      <c r="CF33" s="621"/>
      <c r="CG33" s="621"/>
      <c r="CH33" s="621"/>
      <c r="CI33" s="621"/>
      <c r="CJ33" s="621"/>
      <c r="CK33" s="621"/>
      <c r="CL33" s="621"/>
      <c r="CM33" s="621"/>
      <c r="CN33" s="621"/>
      <c r="CO33" s="621"/>
      <c r="CP33" s="621"/>
      <c r="CQ33" s="622"/>
      <c r="CR33" s="623">
        <v>17385509</v>
      </c>
      <c r="CS33" s="656"/>
      <c r="CT33" s="656"/>
      <c r="CU33" s="656"/>
      <c r="CV33" s="656"/>
      <c r="CW33" s="656"/>
      <c r="CX33" s="656"/>
      <c r="CY33" s="657"/>
      <c r="CZ33" s="628">
        <v>46.6</v>
      </c>
      <c r="DA33" s="653"/>
      <c r="DB33" s="653"/>
      <c r="DC33" s="658"/>
      <c r="DD33" s="632">
        <v>12430615</v>
      </c>
      <c r="DE33" s="656"/>
      <c r="DF33" s="656"/>
      <c r="DG33" s="656"/>
      <c r="DH33" s="656"/>
      <c r="DI33" s="656"/>
      <c r="DJ33" s="656"/>
      <c r="DK33" s="657"/>
      <c r="DL33" s="632">
        <v>9024274</v>
      </c>
      <c r="DM33" s="656"/>
      <c r="DN33" s="656"/>
      <c r="DO33" s="656"/>
      <c r="DP33" s="656"/>
      <c r="DQ33" s="656"/>
      <c r="DR33" s="656"/>
      <c r="DS33" s="656"/>
      <c r="DT33" s="656"/>
      <c r="DU33" s="656"/>
      <c r="DV33" s="657"/>
      <c r="DW33" s="628">
        <v>47.4</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982840</v>
      </c>
      <c r="S34" s="624"/>
      <c r="T34" s="624"/>
      <c r="U34" s="624"/>
      <c r="V34" s="624"/>
      <c r="W34" s="624"/>
      <c r="X34" s="624"/>
      <c r="Y34" s="625"/>
      <c r="Z34" s="626">
        <v>2.6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6347761</v>
      </c>
      <c r="CS34" s="624"/>
      <c r="CT34" s="624"/>
      <c r="CU34" s="624"/>
      <c r="CV34" s="624"/>
      <c r="CW34" s="624"/>
      <c r="CX34" s="624"/>
      <c r="CY34" s="625"/>
      <c r="CZ34" s="628">
        <v>17</v>
      </c>
      <c r="DA34" s="653"/>
      <c r="DB34" s="653"/>
      <c r="DC34" s="658"/>
      <c r="DD34" s="632">
        <v>3941429</v>
      </c>
      <c r="DE34" s="624"/>
      <c r="DF34" s="624"/>
      <c r="DG34" s="624"/>
      <c r="DH34" s="624"/>
      <c r="DI34" s="624"/>
      <c r="DJ34" s="624"/>
      <c r="DK34" s="625"/>
      <c r="DL34" s="632">
        <v>3422512</v>
      </c>
      <c r="DM34" s="624"/>
      <c r="DN34" s="624"/>
      <c r="DO34" s="624"/>
      <c r="DP34" s="624"/>
      <c r="DQ34" s="624"/>
      <c r="DR34" s="624"/>
      <c r="DS34" s="624"/>
      <c r="DT34" s="624"/>
      <c r="DU34" s="624"/>
      <c r="DV34" s="625"/>
      <c r="DW34" s="628">
        <v>18</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1945346</v>
      </c>
      <c r="S35" s="624"/>
      <c r="T35" s="624"/>
      <c r="U35" s="624"/>
      <c r="V35" s="624"/>
      <c r="W35" s="624"/>
      <c r="X35" s="624"/>
      <c r="Y35" s="625"/>
      <c r="Z35" s="626">
        <v>5.0999999999999996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2226383</v>
      </c>
      <c r="CS35" s="656"/>
      <c r="CT35" s="656"/>
      <c r="CU35" s="656"/>
      <c r="CV35" s="656"/>
      <c r="CW35" s="656"/>
      <c r="CX35" s="656"/>
      <c r="CY35" s="657"/>
      <c r="CZ35" s="628">
        <v>6</v>
      </c>
      <c r="DA35" s="653"/>
      <c r="DB35" s="653"/>
      <c r="DC35" s="658"/>
      <c r="DD35" s="632">
        <v>1797663</v>
      </c>
      <c r="DE35" s="656"/>
      <c r="DF35" s="656"/>
      <c r="DG35" s="656"/>
      <c r="DH35" s="656"/>
      <c r="DI35" s="656"/>
      <c r="DJ35" s="656"/>
      <c r="DK35" s="657"/>
      <c r="DL35" s="632">
        <v>1638176</v>
      </c>
      <c r="DM35" s="656"/>
      <c r="DN35" s="656"/>
      <c r="DO35" s="656"/>
      <c r="DP35" s="656"/>
      <c r="DQ35" s="656"/>
      <c r="DR35" s="656"/>
      <c r="DS35" s="656"/>
      <c r="DT35" s="656"/>
      <c r="DU35" s="656"/>
      <c r="DV35" s="657"/>
      <c r="DW35" s="628">
        <v>8.6</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1086473</v>
      </c>
      <c r="S36" s="624"/>
      <c r="T36" s="624"/>
      <c r="U36" s="624"/>
      <c r="V36" s="624"/>
      <c r="W36" s="624"/>
      <c r="X36" s="624"/>
      <c r="Y36" s="625"/>
      <c r="Z36" s="626">
        <v>2.8</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4108512</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53839</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4189331</v>
      </c>
      <c r="CS36" s="624"/>
      <c r="CT36" s="624"/>
      <c r="CU36" s="624"/>
      <c r="CV36" s="624"/>
      <c r="CW36" s="624"/>
      <c r="CX36" s="624"/>
      <c r="CY36" s="625"/>
      <c r="CZ36" s="628">
        <v>11.2</v>
      </c>
      <c r="DA36" s="653"/>
      <c r="DB36" s="653"/>
      <c r="DC36" s="658"/>
      <c r="DD36" s="632">
        <v>3060136</v>
      </c>
      <c r="DE36" s="624"/>
      <c r="DF36" s="624"/>
      <c r="DG36" s="624"/>
      <c r="DH36" s="624"/>
      <c r="DI36" s="624"/>
      <c r="DJ36" s="624"/>
      <c r="DK36" s="625"/>
      <c r="DL36" s="632">
        <v>2080994</v>
      </c>
      <c r="DM36" s="624"/>
      <c r="DN36" s="624"/>
      <c r="DO36" s="624"/>
      <c r="DP36" s="624"/>
      <c r="DQ36" s="624"/>
      <c r="DR36" s="624"/>
      <c r="DS36" s="624"/>
      <c r="DT36" s="624"/>
      <c r="DU36" s="624"/>
      <c r="DV36" s="625"/>
      <c r="DW36" s="628">
        <v>10.9</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660281</v>
      </c>
      <c r="S37" s="624"/>
      <c r="T37" s="624"/>
      <c r="U37" s="624"/>
      <c r="V37" s="624"/>
      <c r="W37" s="624"/>
      <c r="X37" s="624"/>
      <c r="Y37" s="625"/>
      <c r="Z37" s="626">
        <v>1.7</v>
      </c>
      <c r="AA37" s="626"/>
      <c r="AB37" s="626"/>
      <c r="AC37" s="626"/>
      <c r="AD37" s="627">
        <v>107561</v>
      </c>
      <c r="AE37" s="627"/>
      <c r="AF37" s="627"/>
      <c r="AG37" s="627"/>
      <c r="AH37" s="627"/>
      <c r="AI37" s="627"/>
      <c r="AJ37" s="627"/>
      <c r="AK37" s="627"/>
      <c r="AL37" s="628">
        <v>0.6</v>
      </c>
      <c r="AM37" s="629"/>
      <c r="AN37" s="629"/>
      <c r="AO37" s="630"/>
      <c r="AQ37" s="686" t="s">
        <v>319</v>
      </c>
      <c r="AR37" s="687"/>
      <c r="AS37" s="687"/>
      <c r="AT37" s="687"/>
      <c r="AU37" s="687"/>
      <c r="AV37" s="687"/>
      <c r="AW37" s="687"/>
      <c r="AX37" s="687"/>
      <c r="AY37" s="688"/>
      <c r="AZ37" s="623">
        <v>661245</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-18701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1442414</v>
      </c>
      <c r="CS37" s="656"/>
      <c r="CT37" s="656"/>
      <c r="CU37" s="656"/>
      <c r="CV37" s="656"/>
      <c r="CW37" s="656"/>
      <c r="CX37" s="656"/>
      <c r="CY37" s="657"/>
      <c r="CZ37" s="628">
        <v>3.9</v>
      </c>
      <c r="DA37" s="653"/>
      <c r="DB37" s="653"/>
      <c r="DC37" s="658"/>
      <c r="DD37" s="632">
        <v>1400214</v>
      </c>
      <c r="DE37" s="656"/>
      <c r="DF37" s="656"/>
      <c r="DG37" s="656"/>
      <c r="DH37" s="656"/>
      <c r="DI37" s="656"/>
      <c r="DJ37" s="656"/>
      <c r="DK37" s="657"/>
      <c r="DL37" s="632">
        <v>1313210</v>
      </c>
      <c r="DM37" s="656"/>
      <c r="DN37" s="656"/>
      <c r="DO37" s="656"/>
      <c r="DP37" s="656"/>
      <c r="DQ37" s="656"/>
      <c r="DR37" s="656"/>
      <c r="DS37" s="656"/>
      <c r="DT37" s="656"/>
      <c r="DU37" s="656"/>
      <c r="DV37" s="657"/>
      <c r="DW37" s="628">
        <v>6.9</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2916533</v>
      </c>
      <c r="S38" s="624"/>
      <c r="T38" s="624"/>
      <c r="U38" s="624"/>
      <c r="V38" s="624"/>
      <c r="W38" s="624"/>
      <c r="X38" s="624"/>
      <c r="Y38" s="625"/>
      <c r="Z38" s="626">
        <v>7.6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436523</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6879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3010744</v>
      </c>
      <c r="CS38" s="624"/>
      <c r="CT38" s="624"/>
      <c r="CU38" s="624"/>
      <c r="CV38" s="624"/>
      <c r="CW38" s="624"/>
      <c r="CX38" s="624"/>
      <c r="CY38" s="625"/>
      <c r="CZ38" s="628">
        <v>8.1</v>
      </c>
      <c r="DA38" s="653"/>
      <c r="DB38" s="653"/>
      <c r="DC38" s="658"/>
      <c r="DD38" s="632">
        <v>2424689</v>
      </c>
      <c r="DE38" s="624"/>
      <c r="DF38" s="624"/>
      <c r="DG38" s="624"/>
      <c r="DH38" s="624"/>
      <c r="DI38" s="624"/>
      <c r="DJ38" s="624"/>
      <c r="DK38" s="625"/>
      <c r="DL38" s="632">
        <v>1882592</v>
      </c>
      <c r="DM38" s="624"/>
      <c r="DN38" s="624"/>
      <c r="DO38" s="624"/>
      <c r="DP38" s="624"/>
      <c r="DQ38" s="624"/>
      <c r="DR38" s="624"/>
      <c r="DS38" s="624"/>
      <c r="DT38" s="624"/>
      <c r="DU38" s="624"/>
      <c r="DV38" s="625"/>
      <c r="DW38" s="628">
        <v>9.9</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9905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1115332</v>
      </c>
      <c r="CS39" s="656"/>
      <c r="CT39" s="656"/>
      <c r="CU39" s="656"/>
      <c r="CV39" s="656"/>
      <c r="CW39" s="656"/>
      <c r="CX39" s="656"/>
      <c r="CY39" s="657"/>
      <c r="CZ39" s="628">
        <v>3</v>
      </c>
      <c r="DA39" s="653"/>
      <c r="DB39" s="653"/>
      <c r="DC39" s="658"/>
      <c r="DD39" s="632">
        <v>1095240</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60533</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91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495958</v>
      </c>
      <c r="CS40" s="624"/>
      <c r="CT40" s="624"/>
      <c r="CU40" s="624"/>
      <c r="CV40" s="624"/>
      <c r="CW40" s="624"/>
      <c r="CX40" s="624"/>
      <c r="CY40" s="625"/>
      <c r="CZ40" s="628">
        <v>1.3</v>
      </c>
      <c r="DA40" s="653"/>
      <c r="DB40" s="653"/>
      <c r="DC40" s="658"/>
      <c r="DD40" s="632">
        <v>111458</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38386722</v>
      </c>
      <c r="S41" s="696"/>
      <c r="T41" s="696"/>
      <c r="U41" s="696"/>
      <c r="V41" s="696"/>
      <c r="W41" s="696"/>
      <c r="X41" s="696"/>
      <c r="Y41" s="700"/>
      <c r="Z41" s="701">
        <v>100</v>
      </c>
      <c r="AA41" s="701"/>
      <c r="AB41" s="701"/>
      <c r="AC41" s="701"/>
      <c r="AD41" s="702">
        <v>18963127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698166</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2312578</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420</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3524053</v>
      </c>
      <c r="CS42" s="656"/>
      <c r="CT42" s="656"/>
      <c r="CU42" s="656"/>
      <c r="CV42" s="656"/>
      <c r="CW42" s="656"/>
      <c r="CX42" s="656"/>
      <c r="CY42" s="657"/>
      <c r="CZ42" s="628">
        <v>9.4</v>
      </c>
      <c r="DA42" s="653"/>
      <c r="DB42" s="653"/>
      <c r="DC42" s="658"/>
      <c r="DD42" s="632">
        <v>271030</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127773</v>
      </c>
      <c r="CS43" s="656"/>
      <c r="CT43" s="656"/>
      <c r="CU43" s="656"/>
      <c r="CV43" s="656"/>
      <c r="CW43" s="656"/>
      <c r="CX43" s="656"/>
      <c r="CY43" s="657"/>
      <c r="CZ43" s="628">
        <v>0.3</v>
      </c>
      <c r="DA43" s="653"/>
      <c r="DB43" s="653"/>
      <c r="DC43" s="658"/>
      <c r="DD43" s="632">
        <v>127773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3524053</v>
      </c>
      <c r="CS44" s="624"/>
      <c r="CT44" s="624"/>
      <c r="CU44" s="624"/>
      <c r="CV44" s="624"/>
      <c r="CW44" s="624"/>
      <c r="CX44" s="624"/>
      <c r="CY44" s="625"/>
      <c r="CZ44" s="628">
        <v>9.4</v>
      </c>
      <c r="DA44" s="629"/>
      <c r="DB44" s="629"/>
      <c r="DC44" s="635"/>
      <c r="DD44" s="632">
        <v>271030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2007267</v>
      </c>
      <c r="CS45" s="656"/>
      <c r="CT45" s="656"/>
      <c r="CU45" s="656"/>
      <c r="CV45" s="656"/>
      <c r="CW45" s="656"/>
      <c r="CX45" s="656"/>
      <c r="CY45" s="657"/>
      <c r="CZ45" s="628">
        <v>5.4</v>
      </c>
      <c r="DA45" s="653"/>
      <c r="DB45" s="653"/>
      <c r="DC45" s="658"/>
      <c r="DD45" s="632">
        <v>59720</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1509445</v>
      </c>
      <c r="CS46" s="624"/>
      <c r="CT46" s="624"/>
      <c r="CU46" s="624"/>
      <c r="CV46" s="624"/>
      <c r="CW46" s="624"/>
      <c r="CX46" s="624"/>
      <c r="CY46" s="625"/>
      <c r="CZ46" s="628">
        <v>4</v>
      </c>
      <c r="DA46" s="629"/>
      <c r="DB46" s="629"/>
      <c r="DC46" s="635"/>
      <c r="DD46" s="632">
        <v>211269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37323858</v>
      </c>
      <c r="CS49" s="682"/>
      <c r="CT49" s="682"/>
      <c r="CU49" s="682"/>
      <c r="CV49" s="682"/>
      <c r="CW49" s="682"/>
      <c r="CX49" s="682"/>
      <c r="CY49" s="711"/>
      <c r="CZ49" s="703">
        <v>100</v>
      </c>
      <c r="DA49" s="712"/>
      <c r="DB49" s="712"/>
      <c r="DC49" s="713"/>
      <c r="DD49" s="714">
        <v>21794433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9Jm7eOEAQYBFPOvq66Taa+Y7BFNpjXU41kcji88pyFDi8ovZyQVZlmgdfzX6XWUcWeRCHpZY6PNot27NYeaZ1A==" saltValue="sc+DbpVCePvDmvLhyFbwN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9" zoomScale="59" zoomScaleNormal="25" zoomScaleSheetLayoutView="70" workbookViewId="0">
      <selection activeCell="AK33" sqref="AK33:AO33"/>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38390</v>
      </c>
      <c r="R7" s="753"/>
      <c r="S7" s="753"/>
      <c r="T7" s="753"/>
      <c r="U7" s="753"/>
      <c r="V7" s="753">
        <v>37327</v>
      </c>
      <c r="W7" s="753"/>
      <c r="X7" s="753"/>
      <c r="Y7" s="753"/>
      <c r="Z7" s="753"/>
      <c r="AA7" s="753">
        <v>1063</v>
      </c>
      <c r="AB7" s="753"/>
      <c r="AC7" s="753"/>
      <c r="AD7" s="753"/>
      <c r="AE7" s="754"/>
      <c r="AF7" s="755">
        <v>855</v>
      </c>
      <c r="AG7" s="756"/>
      <c r="AH7" s="756"/>
      <c r="AI7" s="756"/>
      <c r="AJ7" s="757"/>
      <c r="AK7" s="758" t="s">
        <v>559</v>
      </c>
      <c r="AL7" s="759"/>
      <c r="AM7" s="759"/>
      <c r="AN7" s="759"/>
      <c r="AO7" s="759"/>
      <c r="AP7" s="759">
        <v>29228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550</v>
      </c>
      <c r="BT7" s="747"/>
      <c r="BU7" s="747"/>
      <c r="BV7" s="747"/>
      <c r="BW7" s="747"/>
      <c r="BX7" s="747"/>
      <c r="BY7" s="747"/>
      <c r="BZ7" s="747"/>
      <c r="CA7" s="747"/>
      <c r="CB7" s="747"/>
      <c r="CC7" s="747"/>
      <c r="CD7" s="747"/>
      <c r="CE7" s="747"/>
      <c r="CF7" s="747"/>
      <c r="CG7" s="762"/>
      <c r="CH7" s="743">
        <v>27</v>
      </c>
      <c r="CI7" s="744"/>
      <c r="CJ7" s="744"/>
      <c r="CK7" s="744"/>
      <c r="CL7" s="745"/>
      <c r="CM7" s="743">
        <v>144</v>
      </c>
      <c r="CN7" s="744"/>
      <c r="CO7" s="744"/>
      <c r="CP7" s="744"/>
      <c r="CQ7" s="745"/>
      <c r="CR7" s="743">
        <v>20</v>
      </c>
      <c r="CS7" s="744"/>
      <c r="CT7" s="744"/>
      <c r="CU7" s="744"/>
      <c r="CV7" s="745"/>
      <c r="CW7" s="743" t="s">
        <v>559</v>
      </c>
      <c r="CX7" s="744"/>
      <c r="CY7" s="744"/>
      <c r="CZ7" s="744"/>
      <c r="DA7" s="745"/>
      <c r="DB7" s="743" t="s">
        <v>559</v>
      </c>
      <c r="DC7" s="744"/>
      <c r="DD7" s="744"/>
      <c r="DE7" s="744"/>
      <c r="DF7" s="745"/>
      <c r="DG7" s="743" t="s">
        <v>559</v>
      </c>
      <c r="DH7" s="744"/>
      <c r="DI7" s="744"/>
      <c r="DJ7" s="744"/>
      <c r="DK7" s="745"/>
      <c r="DL7" s="743" t="s">
        <v>559</v>
      </c>
      <c r="DM7" s="744"/>
      <c r="DN7" s="744"/>
      <c r="DO7" s="744"/>
      <c r="DP7" s="745"/>
      <c r="DQ7" s="743" t="s">
        <v>559</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551</v>
      </c>
      <c r="BT8" s="774"/>
      <c r="BU8" s="774"/>
      <c r="BV8" s="774"/>
      <c r="BW8" s="774"/>
      <c r="BX8" s="774"/>
      <c r="BY8" s="774"/>
      <c r="BZ8" s="774"/>
      <c r="CA8" s="774"/>
      <c r="CB8" s="774"/>
      <c r="CC8" s="774"/>
      <c r="CD8" s="774"/>
      <c r="CE8" s="774"/>
      <c r="CF8" s="774"/>
      <c r="CG8" s="775"/>
      <c r="CH8" s="776">
        <v>-10</v>
      </c>
      <c r="CI8" s="777"/>
      <c r="CJ8" s="777"/>
      <c r="CK8" s="777"/>
      <c r="CL8" s="778"/>
      <c r="CM8" s="776">
        <v>43</v>
      </c>
      <c r="CN8" s="777"/>
      <c r="CO8" s="777"/>
      <c r="CP8" s="777"/>
      <c r="CQ8" s="778"/>
      <c r="CR8" s="776">
        <v>30</v>
      </c>
      <c r="CS8" s="777"/>
      <c r="CT8" s="777"/>
      <c r="CU8" s="777"/>
      <c r="CV8" s="778"/>
      <c r="CW8" s="776">
        <v>56</v>
      </c>
      <c r="CX8" s="777"/>
      <c r="CY8" s="777"/>
      <c r="CZ8" s="777"/>
      <c r="DA8" s="778"/>
      <c r="DB8" s="776" t="s">
        <v>559</v>
      </c>
      <c r="DC8" s="777"/>
      <c r="DD8" s="777"/>
      <c r="DE8" s="777"/>
      <c r="DF8" s="778"/>
      <c r="DG8" s="776" t="s">
        <v>559</v>
      </c>
      <c r="DH8" s="777"/>
      <c r="DI8" s="777"/>
      <c r="DJ8" s="777"/>
      <c r="DK8" s="778"/>
      <c r="DL8" s="776" t="s">
        <v>559</v>
      </c>
      <c r="DM8" s="777"/>
      <c r="DN8" s="777"/>
      <c r="DO8" s="777"/>
      <c r="DP8" s="778"/>
      <c r="DQ8" s="776" t="s">
        <v>559</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552</v>
      </c>
      <c r="BT9" s="774"/>
      <c r="BU9" s="774"/>
      <c r="BV9" s="774"/>
      <c r="BW9" s="774"/>
      <c r="BX9" s="774"/>
      <c r="BY9" s="774"/>
      <c r="BZ9" s="774"/>
      <c r="CA9" s="774"/>
      <c r="CB9" s="774"/>
      <c r="CC9" s="774"/>
      <c r="CD9" s="774"/>
      <c r="CE9" s="774"/>
      <c r="CF9" s="774"/>
      <c r="CG9" s="775"/>
      <c r="CH9" s="776">
        <v>146</v>
      </c>
      <c r="CI9" s="777"/>
      <c r="CJ9" s="777"/>
      <c r="CK9" s="777"/>
      <c r="CL9" s="778"/>
      <c r="CM9" s="776">
        <v>21</v>
      </c>
      <c r="CN9" s="777"/>
      <c r="CO9" s="777"/>
      <c r="CP9" s="777"/>
      <c r="CQ9" s="778"/>
      <c r="CR9" s="776">
        <v>8</v>
      </c>
      <c r="CS9" s="777"/>
      <c r="CT9" s="777"/>
      <c r="CU9" s="777"/>
      <c r="CV9" s="778"/>
      <c r="CW9" s="776" t="s">
        <v>559</v>
      </c>
      <c r="CX9" s="777"/>
      <c r="CY9" s="777"/>
      <c r="CZ9" s="777"/>
      <c r="DA9" s="778"/>
      <c r="DB9" s="776" t="s">
        <v>559</v>
      </c>
      <c r="DC9" s="777"/>
      <c r="DD9" s="777"/>
      <c r="DE9" s="777"/>
      <c r="DF9" s="778"/>
      <c r="DG9" s="776" t="s">
        <v>559</v>
      </c>
      <c r="DH9" s="777"/>
      <c r="DI9" s="777"/>
      <c r="DJ9" s="777"/>
      <c r="DK9" s="778"/>
      <c r="DL9" s="776" t="s">
        <v>559</v>
      </c>
      <c r="DM9" s="777"/>
      <c r="DN9" s="777"/>
      <c r="DO9" s="777"/>
      <c r="DP9" s="778"/>
      <c r="DQ9" s="776" t="s">
        <v>559</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553</v>
      </c>
      <c r="BT10" s="774"/>
      <c r="BU10" s="774"/>
      <c r="BV10" s="774"/>
      <c r="BW10" s="774"/>
      <c r="BX10" s="774"/>
      <c r="BY10" s="774"/>
      <c r="BZ10" s="774"/>
      <c r="CA10" s="774"/>
      <c r="CB10" s="774"/>
      <c r="CC10" s="774"/>
      <c r="CD10" s="774"/>
      <c r="CE10" s="774"/>
      <c r="CF10" s="774"/>
      <c r="CG10" s="775"/>
      <c r="CH10" s="776">
        <v>1</v>
      </c>
      <c r="CI10" s="777"/>
      <c r="CJ10" s="777"/>
      <c r="CK10" s="777"/>
      <c r="CL10" s="778"/>
      <c r="CM10" s="776">
        <v>5</v>
      </c>
      <c r="CN10" s="777"/>
      <c r="CO10" s="777"/>
      <c r="CP10" s="777"/>
      <c r="CQ10" s="778"/>
      <c r="CR10" s="776">
        <v>3</v>
      </c>
      <c r="CS10" s="777"/>
      <c r="CT10" s="777"/>
      <c r="CU10" s="777"/>
      <c r="CV10" s="778"/>
      <c r="CW10" s="776">
        <v>31</v>
      </c>
      <c r="CX10" s="777"/>
      <c r="CY10" s="777"/>
      <c r="CZ10" s="777"/>
      <c r="DA10" s="778"/>
      <c r="DB10" s="776" t="s">
        <v>559</v>
      </c>
      <c r="DC10" s="777"/>
      <c r="DD10" s="777"/>
      <c r="DE10" s="777"/>
      <c r="DF10" s="778"/>
      <c r="DG10" s="776" t="s">
        <v>559</v>
      </c>
      <c r="DH10" s="777"/>
      <c r="DI10" s="777"/>
      <c r="DJ10" s="777"/>
      <c r="DK10" s="778"/>
      <c r="DL10" s="776" t="s">
        <v>559</v>
      </c>
      <c r="DM10" s="777"/>
      <c r="DN10" s="777"/>
      <c r="DO10" s="777"/>
      <c r="DP10" s="778"/>
      <c r="DQ10" s="776" t="s">
        <v>559</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855</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5975</v>
      </c>
      <c r="R28" s="823"/>
      <c r="S28" s="823"/>
      <c r="T28" s="823"/>
      <c r="U28" s="823"/>
      <c r="V28" s="823">
        <v>5921</v>
      </c>
      <c r="W28" s="823"/>
      <c r="X28" s="823"/>
      <c r="Y28" s="823"/>
      <c r="Z28" s="823"/>
      <c r="AA28" s="823">
        <v>54</v>
      </c>
      <c r="AB28" s="823"/>
      <c r="AC28" s="823"/>
      <c r="AD28" s="823"/>
      <c r="AE28" s="824"/>
      <c r="AF28" s="825">
        <v>54</v>
      </c>
      <c r="AG28" s="823"/>
      <c r="AH28" s="823"/>
      <c r="AI28" s="823"/>
      <c r="AJ28" s="826"/>
      <c r="AK28" s="827">
        <v>638</v>
      </c>
      <c r="AL28" s="828"/>
      <c r="AM28" s="828"/>
      <c r="AN28" s="828"/>
      <c r="AO28" s="828"/>
      <c r="AP28" s="828" t="s">
        <v>559</v>
      </c>
      <c r="AQ28" s="828"/>
      <c r="AR28" s="828"/>
      <c r="AS28" s="828"/>
      <c r="AT28" s="828"/>
      <c r="AU28" s="828" t="s">
        <v>559</v>
      </c>
      <c r="AV28" s="828"/>
      <c r="AW28" s="828"/>
      <c r="AX28" s="828"/>
      <c r="AY28" s="828"/>
      <c r="AZ28" s="829" t="s">
        <v>559</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166</v>
      </c>
      <c r="R29" s="784"/>
      <c r="S29" s="784"/>
      <c r="T29" s="784"/>
      <c r="U29" s="784"/>
      <c r="V29" s="784">
        <v>155</v>
      </c>
      <c r="W29" s="784"/>
      <c r="X29" s="784"/>
      <c r="Y29" s="784"/>
      <c r="Z29" s="784"/>
      <c r="AA29" s="784">
        <v>11</v>
      </c>
      <c r="AB29" s="784"/>
      <c r="AC29" s="784"/>
      <c r="AD29" s="784"/>
      <c r="AE29" s="785"/>
      <c r="AF29" s="786">
        <v>11</v>
      </c>
      <c r="AG29" s="787"/>
      <c r="AH29" s="787"/>
      <c r="AI29" s="787"/>
      <c r="AJ29" s="788"/>
      <c r="AK29" s="834">
        <v>60</v>
      </c>
      <c r="AL29" s="830"/>
      <c r="AM29" s="830"/>
      <c r="AN29" s="830"/>
      <c r="AO29" s="830"/>
      <c r="AP29" s="830">
        <v>16</v>
      </c>
      <c r="AQ29" s="830"/>
      <c r="AR29" s="830"/>
      <c r="AS29" s="830"/>
      <c r="AT29" s="830"/>
      <c r="AU29" s="830">
        <v>16</v>
      </c>
      <c r="AV29" s="830"/>
      <c r="AW29" s="830"/>
      <c r="AX29" s="830"/>
      <c r="AY29" s="830"/>
      <c r="AZ29" s="831" t="s">
        <v>559</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1138</v>
      </c>
      <c r="R30" s="784"/>
      <c r="S30" s="784"/>
      <c r="T30" s="784"/>
      <c r="U30" s="784"/>
      <c r="V30" s="784">
        <v>1123</v>
      </c>
      <c r="W30" s="784"/>
      <c r="X30" s="784"/>
      <c r="Y30" s="784"/>
      <c r="Z30" s="784"/>
      <c r="AA30" s="784">
        <v>15</v>
      </c>
      <c r="AB30" s="784"/>
      <c r="AC30" s="784"/>
      <c r="AD30" s="784"/>
      <c r="AE30" s="785"/>
      <c r="AF30" s="786">
        <v>15</v>
      </c>
      <c r="AG30" s="787"/>
      <c r="AH30" s="787"/>
      <c r="AI30" s="787"/>
      <c r="AJ30" s="788"/>
      <c r="AK30" s="834">
        <v>277</v>
      </c>
      <c r="AL30" s="830"/>
      <c r="AM30" s="830"/>
      <c r="AN30" s="830"/>
      <c r="AO30" s="830"/>
      <c r="AP30" s="830" t="s">
        <v>559</v>
      </c>
      <c r="AQ30" s="830"/>
      <c r="AR30" s="830"/>
      <c r="AS30" s="830"/>
      <c r="AT30" s="830"/>
      <c r="AU30" s="830" t="s">
        <v>559</v>
      </c>
      <c r="AV30" s="830"/>
      <c r="AW30" s="830"/>
      <c r="AX30" s="830"/>
      <c r="AY30" s="830"/>
      <c r="AZ30" s="831" t="s">
        <v>559</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5720</v>
      </c>
      <c r="R31" s="784"/>
      <c r="S31" s="784"/>
      <c r="T31" s="784"/>
      <c r="U31" s="784"/>
      <c r="V31" s="784">
        <v>5520</v>
      </c>
      <c r="W31" s="784"/>
      <c r="X31" s="784"/>
      <c r="Y31" s="784"/>
      <c r="Z31" s="784"/>
      <c r="AA31" s="784">
        <v>200</v>
      </c>
      <c r="AB31" s="784"/>
      <c r="AC31" s="784"/>
      <c r="AD31" s="784"/>
      <c r="AE31" s="785"/>
      <c r="AF31" s="786">
        <v>200</v>
      </c>
      <c r="AG31" s="787"/>
      <c r="AH31" s="787"/>
      <c r="AI31" s="787"/>
      <c r="AJ31" s="788"/>
      <c r="AK31" s="834">
        <v>828</v>
      </c>
      <c r="AL31" s="830"/>
      <c r="AM31" s="830"/>
      <c r="AN31" s="830"/>
      <c r="AO31" s="830"/>
      <c r="AP31" s="830" t="s">
        <v>559</v>
      </c>
      <c r="AQ31" s="830"/>
      <c r="AR31" s="830"/>
      <c r="AS31" s="830"/>
      <c r="AT31" s="830"/>
      <c r="AU31" s="830" t="s">
        <v>559</v>
      </c>
      <c r="AV31" s="830"/>
      <c r="AW31" s="830"/>
      <c r="AX31" s="830"/>
      <c r="AY31" s="830"/>
      <c r="AZ31" s="831" t="s">
        <v>559</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392</v>
      </c>
      <c r="C32" s="781"/>
      <c r="D32" s="781"/>
      <c r="E32" s="781"/>
      <c r="F32" s="781"/>
      <c r="G32" s="781"/>
      <c r="H32" s="781"/>
      <c r="I32" s="781"/>
      <c r="J32" s="781"/>
      <c r="K32" s="781"/>
      <c r="L32" s="781"/>
      <c r="M32" s="781"/>
      <c r="N32" s="781"/>
      <c r="O32" s="781"/>
      <c r="P32" s="782"/>
      <c r="Q32" s="783">
        <v>293</v>
      </c>
      <c r="R32" s="784"/>
      <c r="S32" s="784"/>
      <c r="T32" s="784"/>
      <c r="U32" s="784"/>
      <c r="V32" s="784">
        <v>280</v>
      </c>
      <c r="W32" s="784"/>
      <c r="X32" s="784"/>
      <c r="Y32" s="784"/>
      <c r="Z32" s="784"/>
      <c r="AA32" s="784">
        <v>13</v>
      </c>
      <c r="AB32" s="784"/>
      <c r="AC32" s="784"/>
      <c r="AD32" s="784"/>
      <c r="AE32" s="785"/>
      <c r="AF32" s="786">
        <v>13</v>
      </c>
      <c r="AG32" s="787"/>
      <c r="AH32" s="787"/>
      <c r="AI32" s="787"/>
      <c r="AJ32" s="788"/>
      <c r="AK32" s="834">
        <v>148</v>
      </c>
      <c r="AL32" s="830"/>
      <c r="AM32" s="830"/>
      <c r="AN32" s="830"/>
      <c r="AO32" s="830"/>
      <c r="AP32" s="830">
        <v>55</v>
      </c>
      <c r="AQ32" s="830"/>
      <c r="AR32" s="830"/>
      <c r="AS32" s="830"/>
      <c r="AT32" s="830"/>
      <c r="AU32" s="830">
        <v>55</v>
      </c>
      <c r="AV32" s="830"/>
      <c r="AW32" s="830"/>
      <c r="AX32" s="830"/>
      <c r="AY32" s="830"/>
      <c r="AZ32" s="831" t="s">
        <v>559</v>
      </c>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393</v>
      </c>
      <c r="C33" s="781"/>
      <c r="D33" s="781"/>
      <c r="E33" s="781"/>
      <c r="F33" s="781"/>
      <c r="G33" s="781"/>
      <c r="H33" s="781"/>
      <c r="I33" s="781"/>
      <c r="J33" s="781"/>
      <c r="K33" s="781"/>
      <c r="L33" s="781"/>
      <c r="M33" s="781"/>
      <c r="N33" s="781"/>
      <c r="O33" s="781"/>
      <c r="P33" s="782"/>
      <c r="Q33" s="783">
        <v>1851</v>
      </c>
      <c r="R33" s="784"/>
      <c r="S33" s="784"/>
      <c r="T33" s="784"/>
      <c r="U33" s="784"/>
      <c r="V33" s="784">
        <v>1871</v>
      </c>
      <c r="W33" s="784"/>
      <c r="X33" s="784"/>
      <c r="Y33" s="784"/>
      <c r="Z33" s="784"/>
      <c r="AA33" s="784">
        <v>-20</v>
      </c>
      <c r="AB33" s="784"/>
      <c r="AC33" s="784"/>
      <c r="AD33" s="784"/>
      <c r="AE33" s="785"/>
      <c r="AF33" s="786">
        <v>1572</v>
      </c>
      <c r="AG33" s="787"/>
      <c r="AH33" s="787"/>
      <c r="AI33" s="787"/>
      <c r="AJ33" s="788"/>
      <c r="AK33" s="834">
        <v>661</v>
      </c>
      <c r="AL33" s="830"/>
      <c r="AM33" s="830"/>
      <c r="AN33" s="830"/>
      <c r="AO33" s="830"/>
      <c r="AP33" s="830">
        <v>5564</v>
      </c>
      <c r="AQ33" s="830"/>
      <c r="AR33" s="830"/>
      <c r="AS33" s="830"/>
      <c r="AT33" s="830"/>
      <c r="AU33" s="830">
        <v>2537</v>
      </c>
      <c r="AV33" s="830"/>
      <c r="AW33" s="830"/>
      <c r="AX33" s="830"/>
      <c r="AY33" s="830"/>
      <c r="AZ33" s="831" t="s">
        <v>559</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395</v>
      </c>
      <c r="C34" s="781"/>
      <c r="D34" s="781"/>
      <c r="E34" s="781"/>
      <c r="F34" s="781"/>
      <c r="G34" s="781"/>
      <c r="H34" s="781"/>
      <c r="I34" s="781"/>
      <c r="J34" s="781"/>
      <c r="K34" s="781"/>
      <c r="L34" s="781"/>
      <c r="M34" s="781"/>
      <c r="N34" s="781"/>
      <c r="O34" s="781"/>
      <c r="P34" s="782"/>
      <c r="Q34" s="783">
        <v>1382</v>
      </c>
      <c r="R34" s="784"/>
      <c r="S34" s="784"/>
      <c r="T34" s="784"/>
      <c r="U34" s="784"/>
      <c r="V34" s="784">
        <v>1403</v>
      </c>
      <c r="W34" s="784"/>
      <c r="X34" s="784"/>
      <c r="Y34" s="784"/>
      <c r="Z34" s="784"/>
      <c r="AA34" s="784">
        <v>-21</v>
      </c>
      <c r="AB34" s="784"/>
      <c r="AC34" s="784"/>
      <c r="AD34" s="784"/>
      <c r="AE34" s="785"/>
      <c r="AF34" s="786">
        <v>499</v>
      </c>
      <c r="AG34" s="787"/>
      <c r="AH34" s="787"/>
      <c r="AI34" s="787"/>
      <c r="AJ34" s="788"/>
      <c r="AK34" s="834">
        <v>437</v>
      </c>
      <c r="AL34" s="830"/>
      <c r="AM34" s="830"/>
      <c r="AN34" s="830"/>
      <c r="AO34" s="830"/>
      <c r="AP34" s="830">
        <v>7101</v>
      </c>
      <c r="AQ34" s="830"/>
      <c r="AR34" s="830"/>
      <c r="AS34" s="830"/>
      <c r="AT34" s="830"/>
      <c r="AU34" s="830">
        <v>3955</v>
      </c>
      <c r="AV34" s="830"/>
      <c r="AW34" s="830"/>
      <c r="AX34" s="830"/>
      <c r="AY34" s="830"/>
      <c r="AZ34" s="831" t="s">
        <v>559</v>
      </c>
      <c r="BA34" s="831"/>
      <c r="BB34" s="831"/>
      <c r="BC34" s="831"/>
      <c r="BD34" s="831"/>
      <c r="BE34" s="832" t="s">
        <v>394</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2364</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554</v>
      </c>
      <c r="C68" s="870"/>
      <c r="D68" s="870"/>
      <c r="E68" s="870"/>
      <c r="F68" s="870"/>
      <c r="G68" s="870"/>
      <c r="H68" s="870"/>
      <c r="I68" s="870"/>
      <c r="J68" s="870"/>
      <c r="K68" s="870"/>
      <c r="L68" s="870"/>
      <c r="M68" s="870"/>
      <c r="N68" s="870"/>
      <c r="O68" s="870"/>
      <c r="P68" s="871"/>
      <c r="Q68" s="872">
        <v>2703</v>
      </c>
      <c r="R68" s="866"/>
      <c r="S68" s="866"/>
      <c r="T68" s="866"/>
      <c r="U68" s="866"/>
      <c r="V68" s="866">
        <v>2667</v>
      </c>
      <c r="W68" s="866"/>
      <c r="X68" s="866"/>
      <c r="Y68" s="866"/>
      <c r="Z68" s="866"/>
      <c r="AA68" s="866">
        <v>36</v>
      </c>
      <c r="AB68" s="866"/>
      <c r="AC68" s="866"/>
      <c r="AD68" s="866"/>
      <c r="AE68" s="866"/>
      <c r="AF68" s="866">
        <v>36</v>
      </c>
      <c r="AG68" s="866"/>
      <c r="AH68" s="866"/>
      <c r="AI68" s="866"/>
      <c r="AJ68" s="866"/>
      <c r="AK68" s="866" t="s">
        <v>559</v>
      </c>
      <c r="AL68" s="866"/>
      <c r="AM68" s="866"/>
      <c r="AN68" s="866"/>
      <c r="AO68" s="866"/>
      <c r="AP68" s="866">
        <v>4035</v>
      </c>
      <c r="AQ68" s="866"/>
      <c r="AR68" s="866"/>
      <c r="AS68" s="866"/>
      <c r="AT68" s="866"/>
      <c r="AU68" s="866">
        <v>404</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555</v>
      </c>
      <c r="C69" s="874"/>
      <c r="D69" s="874"/>
      <c r="E69" s="874"/>
      <c r="F69" s="874"/>
      <c r="G69" s="874"/>
      <c r="H69" s="874"/>
      <c r="I69" s="874"/>
      <c r="J69" s="874"/>
      <c r="K69" s="874"/>
      <c r="L69" s="874"/>
      <c r="M69" s="874"/>
      <c r="N69" s="874"/>
      <c r="O69" s="874"/>
      <c r="P69" s="875"/>
      <c r="Q69" s="876">
        <v>2277</v>
      </c>
      <c r="R69" s="830"/>
      <c r="S69" s="830"/>
      <c r="T69" s="830"/>
      <c r="U69" s="830"/>
      <c r="V69" s="830">
        <v>1977</v>
      </c>
      <c r="W69" s="830"/>
      <c r="X69" s="830"/>
      <c r="Y69" s="830"/>
      <c r="Z69" s="830"/>
      <c r="AA69" s="830">
        <v>300</v>
      </c>
      <c r="AB69" s="830"/>
      <c r="AC69" s="830"/>
      <c r="AD69" s="830"/>
      <c r="AE69" s="830"/>
      <c r="AF69" s="830">
        <v>9</v>
      </c>
      <c r="AG69" s="830"/>
      <c r="AH69" s="830"/>
      <c r="AI69" s="830"/>
      <c r="AJ69" s="830"/>
      <c r="AK69" s="830">
        <v>857</v>
      </c>
      <c r="AL69" s="830"/>
      <c r="AM69" s="830"/>
      <c r="AN69" s="830"/>
      <c r="AO69" s="830"/>
      <c r="AP69" s="830">
        <v>5128</v>
      </c>
      <c r="AQ69" s="830"/>
      <c r="AR69" s="830"/>
      <c r="AS69" s="830"/>
      <c r="AT69" s="830"/>
      <c r="AU69" s="830">
        <v>282</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556</v>
      </c>
      <c r="C70" s="874"/>
      <c r="D70" s="874"/>
      <c r="E70" s="874"/>
      <c r="F70" s="874"/>
      <c r="G70" s="874"/>
      <c r="H70" s="874"/>
      <c r="I70" s="874"/>
      <c r="J70" s="874"/>
      <c r="K70" s="874"/>
      <c r="L70" s="874"/>
      <c r="M70" s="874"/>
      <c r="N70" s="874"/>
      <c r="O70" s="874"/>
      <c r="P70" s="875"/>
      <c r="Q70" s="876">
        <v>2212</v>
      </c>
      <c r="R70" s="830"/>
      <c r="S70" s="830"/>
      <c r="T70" s="830"/>
      <c r="U70" s="830"/>
      <c r="V70" s="830">
        <v>2117</v>
      </c>
      <c r="W70" s="830"/>
      <c r="X70" s="830"/>
      <c r="Y70" s="830"/>
      <c r="Z70" s="830"/>
      <c r="AA70" s="830">
        <v>95</v>
      </c>
      <c r="AB70" s="830"/>
      <c r="AC70" s="830"/>
      <c r="AD70" s="830"/>
      <c r="AE70" s="830"/>
      <c r="AF70" s="830">
        <v>53</v>
      </c>
      <c r="AG70" s="830"/>
      <c r="AH70" s="830"/>
      <c r="AI70" s="830"/>
      <c r="AJ70" s="830"/>
      <c r="AK70" s="830" t="s">
        <v>559</v>
      </c>
      <c r="AL70" s="830"/>
      <c r="AM70" s="830"/>
      <c r="AN70" s="830"/>
      <c r="AO70" s="830"/>
      <c r="AP70" s="830">
        <v>433</v>
      </c>
      <c r="AQ70" s="830"/>
      <c r="AR70" s="830"/>
      <c r="AS70" s="830"/>
      <c r="AT70" s="830"/>
      <c r="AU70" s="830">
        <v>184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557</v>
      </c>
      <c r="C71" s="874"/>
      <c r="D71" s="874"/>
      <c r="E71" s="874"/>
      <c r="F71" s="874"/>
      <c r="G71" s="874"/>
      <c r="H71" s="874"/>
      <c r="I71" s="874"/>
      <c r="J71" s="874"/>
      <c r="K71" s="874"/>
      <c r="L71" s="874"/>
      <c r="M71" s="874"/>
      <c r="N71" s="874"/>
      <c r="O71" s="874"/>
      <c r="P71" s="875"/>
      <c r="Q71" s="876">
        <v>1821</v>
      </c>
      <c r="R71" s="830"/>
      <c r="S71" s="830"/>
      <c r="T71" s="830"/>
      <c r="U71" s="830"/>
      <c r="V71" s="830">
        <v>1773</v>
      </c>
      <c r="W71" s="830"/>
      <c r="X71" s="830"/>
      <c r="Y71" s="830"/>
      <c r="Z71" s="830"/>
      <c r="AA71" s="830">
        <v>48</v>
      </c>
      <c r="AB71" s="830"/>
      <c r="AC71" s="830"/>
      <c r="AD71" s="830"/>
      <c r="AE71" s="830"/>
      <c r="AF71" s="830">
        <v>2293</v>
      </c>
      <c r="AG71" s="830"/>
      <c r="AH71" s="830"/>
      <c r="AI71" s="830"/>
      <c r="AJ71" s="830"/>
      <c r="AK71" s="830" t="s">
        <v>559</v>
      </c>
      <c r="AL71" s="830"/>
      <c r="AM71" s="830"/>
      <c r="AN71" s="830"/>
      <c r="AO71" s="830"/>
      <c r="AP71" s="830">
        <v>19142</v>
      </c>
      <c r="AQ71" s="830"/>
      <c r="AR71" s="830"/>
      <c r="AS71" s="830"/>
      <c r="AT71" s="830"/>
      <c r="AU71" s="830" t="s">
        <v>559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558</v>
      </c>
      <c r="C72" s="874"/>
      <c r="D72" s="874"/>
      <c r="E72" s="874"/>
      <c r="F72" s="874"/>
      <c r="G72" s="874"/>
      <c r="H72" s="874"/>
      <c r="I72" s="874"/>
      <c r="J72" s="874"/>
      <c r="K72" s="874"/>
      <c r="L72" s="874"/>
      <c r="M72" s="874"/>
      <c r="N72" s="874"/>
      <c r="O72" s="874"/>
      <c r="P72" s="875"/>
      <c r="Q72" s="876">
        <v>33</v>
      </c>
      <c r="R72" s="830"/>
      <c r="S72" s="830"/>
      <c r="T72" s="830"/>
      <c r="U72" s="830"/>
      <c r="V72" s="830">
        <v>30</v>
      </c>
      <c r="W72" s="830"/>
      <c r="X72" s="830"/>
      <c r="Y72" s="830"/>
      <c r="Z72" s="830"/>
      <c r="AA72" s="830">
        <v>3</v>
      </c>
      <c r="AB72" s="830"/>
      <c r="AC72" s="830"/>
      <c r="AD72" s="830"/>
      <c r="AE72" s="830"/>
      <c r="AF72" s="830">
        <v>3</v>
      </c>
      <c r="AG72" s="830"/>
      <c r="AH72" s="830"/>
      <c r="AI72" s="830"/>
      <c r="AJ72" s="830"/>
      <c r="AK72" s="830" t="s">
        <v>559</v>
      </c>
      <c r="AL72" s="830"/>
      <c r="AM72" s="830"/>
      <c r="AN72" s="830"/>
      <c r="AO72" s="830"/>
      <c r="AP72" s="830" t="s">
        <v>559</v>
      </c>
      <c r="AQ72" s="830"/>
      <c r="AR72" s="830"/>
      <c r="AS72" s="830"/>
      <c r="AT72" s="830"/>
      <c r="AU72" s="830" t="s">
        <v>559</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18"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2877136</v>
      </c>
      <c r="AB110" s="900"/>
      <c r="AC110" s="900"/>
      <c r="AD110" s="900"/>
      <c r="AE110" s="901"/>
      <c r="AF110" s="902">
        <v>2968957</v>
      </c>
      <c r="AG110" s="900"/>
      <c r="AH110" s="900"/>
      <c r="AI110" s="900"/>
      <c r="AJ110" s="901"/>
      <c r="AK110" s="902">
        <v>2926318</v>
      </c>
      <c r="AL110" s="900"/>
      <c r="AM110" s="900"/>
      <c r="AN110" s="900"/>
      <c r="AO110" s="901"/>
      <c r="AP110" s="903">
        <v>17.8</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29879894</v>
      </c>
      <c r="BR110" s="931"/>
      <c r="BS110" s="931"/>
      <c r="BT110" s="931"/>
      <c r="BU110" s="931"/>
      <c r="BV110" s="931">
        <v>29110063</v>
      </c>
      <c r="BW110" s="931"/>
      <c r="BX110" s="931"/>
      <c r="BY110" s="931"/>
      <c r="BZ110" s="931"/>
      <c r="CA110" s="931">
        <v>29228150</v>
      </c>
      <c r="CB110" s="931"/>
      <c r="CC110" s="931"/>
      <c r="CD110" s="931"/>
      <c r="CE110" s="931"/>
      <c r="CF110" s="944">
        <v>177.3</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v>20941</v>
      </c>
      <c r="BR111" s="926"/>
      <c r="BS111" s="926"/>
      <c r="BT111" s="926"/>
      <c r="BU111" s="926"/>
      <c r="BV111" s="926">
        <v>9158</v>
      </c>
      <c r="BW111" s="926"/>
      <c r="BX111" s="926"/>
      <c r="BY111" s="926"/>
      <c r="BZ111" s="926"/>
      <c r="CA111" s="926">
        <v>4974</v>
      </c>
      <c r="CB111" s="926"/>
      <c r="CC111" s="926"/>
      <c r="CD111" s="926"/>
      <c r="CE111" s="926"/>
      <c r="CF111" s="920">
        <v>0</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7229932</v>
      </c>
      <c r="BR112" s="926"/>
      <c r="BS112" s="926"/>
      <c r="BT112" s="926"/>
      <c r="BU112" s="926"/>
      <c r="BV112" s="926">
        <v>6944445</v>
      </c>
      <c r="BW112" s="926"/>
      <c r="BX112" s="926"/>
      <c r="BY112" s="926"/>
      <c r="BZ112" s="926"/>
      <c r="CA112" s="926">
        <v>6563639</v>
      </c>
      <c r="CB112" s="926"/>
      <c r="CC112" s="926"/>
      <c r="CD112" s="926"/>
      <c r="CE112" s="926"/>
      <c r="CF112" s="920">
        <v>39.799999999999997</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705828</v>
      </c>
      <c r="AB113" s="938"/>
      <c r="AC113" s="938"/>
      <c r="AD113" s="938"/>
      <c r="AE113" s="939"/>
      <c r="AF113" s="940">
        <v>703982</v>
      </c>
      <c r="AG113" s="938"/>
      <c r="AH113" s="938"/>
      <c r="AI113" s="938"/>
      <c r="AJ113" s="939"/>
      <c r="AK113" s="940">
        <v>597679</v>
      </c>
      <c r="AL113" s="938"/>
      <c r="AM113" s="938"/>
      <c r="AN113" s="938"/>
      <c r="AO113" s="939"/>
      <c r="AP113" s="941">
        <v>3.6</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621593</v>
      </c>
      <c r="BR113" s="926"/>
      <c r="BS113" s="926"/>
      <c r="BT113" s="926"/>
      <c r="BU113" s="926"/>
      <c r="BV113" s="926">
        <v>714872</v>
      </c>
      <c r="BW113" s="926"/>
      <c r="BX113" s="926"/>
      <c r="BY113" s="926"/>
      <c r="BZ113" s="926"/>
      <c r="CA113" s="926">
        <v>869286</v>
      </c>
      <c r="CB113" s="926"/>
      <c r="CC113" s="926"/>
      <c r="CD113" s="926"/>
      <c r="CE113" s="926"/>
      <c r="CF113" s="920">
        <v>5.3</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60856</v>
      </c>
      <c r="AB114" s="959"/>
      <c r="AC114" s="959"/>
      <c r="AD114" s="959"/>
      <c r="AE114" s="960"/>
      <c r="AF114" s="961">
        <v>54913</v>
      </c>
      <c r="AG114" s="959"/>
      <c r="AH114" s="959"/>
      <c r="AI114" s="959"/>
      <c r="AJ114" s="960"/>
      <c r="AK114" s="961">
        <v>30467</v>
      </c>
      <c r="AL114" s="959"/>
      <c r="AM114" s="959"/>
      <c r="AN114" s="959"/>
      <c r="AO114" s="960"/>
      <c r="AP114" s="962">
        <v>0.2</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1462229</v>
      </c>
      <c r="BR114" s="926"/>
      <c r="BS114" s="926"/>
      <c r="BT114" s="926"/>
      <c r="BU114" s="926"/>
      <c r="BV114" s="926">
        <v>1521688</v>
      </c>
      <c r="BW114" s="926"/>
      <c r="BX114" s="926"/>
      <c r="BY114" s="926"/>
      <c r="BZ114" s="926"/>
      <c r="CA114" s="926">
        <v>1818326</v>
      </c>
      <c r="CB114" s="926"/>
      <c r="CC114" s="926"/>
      <c r="CD114" s="926"/>
      <c r="CE114" s="926"/>
      <c r="CF114" s="920">
        <v>11</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21055</v>
      </c>
      <c r="AB115" s="938"/>
      <c r="AC115" s="938"/>
      <c r="AD115" s="938"/>
      <c r="AE115" s="939"/>
      <c r="AF115" s="940">
        <v>16259</v>
      </c>
      <c r="AG115" s="938"/>
      <c r="AH115" s="938"/>
      <c r="AI115" s="938"/>
      <c r="AJ115" s="939"/>
      <c r="AK115" s="940">
        <v>7055</v>
      </c>
      <c r="AL115" s="938"/>
      <c r="AM115" s="938"/>
      <c r="AN115" s="938"/>
      <c r="AO115" s="939"/>
      <c r="AP115" s="941">
        <v>0</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38</v>
      </c>
      <c r="AB116" s="959"/>
      <c r="AC116" s="959"/>
      <c r="AD116" s="959"/>
      <c r="AE116" s="960"/>
      <c r="AF116" s="961">
        <v>46</v>
      </c>
      <c r="AG116" s="959"/>
      <c r="AH116" s="959"/>
      <c r="AI116" s="959"/>
      <c r="AJ116" s="960"/>
      <c r="AK116" s="961">
        <v>1564</v>
      </c>
      <c r="AL116" s="959"/>
      <c r="AM116" s="959"/>
      <c r="AN116" s="959"/>
      <c r="AO116" s="960"/>
      <c r="AP116" s="962">
        <v>0</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20941</v>
      </c>
      <c r="DH116" s="959"/>
      <c r="DI116" s="959"/>
      <c r="DJ116" s="959"/>
      <c r="DK116" s="960"/>
      <c r="DL116" s="961">
        <v>9158</v>
      </c>
      <c r="DM116" s="959"/>
      <c r="DN116" s="959"/>
      <c r="DO116" s="959"/>
      <c r="DP116" s="960"/>
      <c r="DQ116" s="961">
        <v>4974</v>
      </c>
      <c r="DR116" s="959"/>
      <c r="DS116" s="959"/>
      <c r="DT116" s="959"/>
      <c r="DU116" s="960"/>
      <c r="DV116" s="962">
        <v>0</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3664913</v>
      </c>
      <c r="AB117" s="979"/>
      <c r="AC117" s="979"/>
      <c r="AD117" s="979"/>
      <c r="AE117" s="980"/>
      <c r="AF117" s="981">
        <v>3744157</v>
      </c>
      <c r="AG117" s="979"/>
      <c r="AH117" s="979"/>
      <c r="AI117" s="979"/>
      <c r="AJ117" s="980"/>
      <c r="AK117" s="981">
        <v>3563083</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442</v>
      </c>
      <c r="BP119" s="1005"/>
      <c r="BQ119" s="999">
        <v>39214589</v>
      </c>
      <c r="BR119" s="1000"/>
      <c r="BS119" s="1000"/>
      <c r="BT119" s="1000"/>
      <c r="BU119" s="1000"/>
      <c r="BV119" s="1000">
        <v>38300226</v>
      </c>
      <c r="BW119" s="1000"/>
      <c r="BX119" s="1000"/>
      <c r="BY119" s="1000"/>
      <c r="BZ119" s="1000"/>
      <c r="CA119" s="1000">
        <v>38484375</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3336554</v>
      </c>
      <c r="BR120" s="931"/>
      <c r="BS120" s="931"/>
      <c r="BT120" s="931"/>
      <c r="BU120" s="931"/>
      <c r="BV120" s="931">
        <v>3752603</v>
      </c>
      <c r="BW120" s="931"/>
      <c r="BX120" s="931"/>
      <c r="BY120" s="931"/>
      <c r="BZ120" s="931"/>
      <c r="CA120" s="931">
        <v>3305507</v>
      </c>
      <c r="CB120" s="931"/>
      <c r="CC120" s="931"/>
      <c r="CD120" s="931"/>
      <c r="CE120" s="931"/>
      <c r="CF120" s="944">
        <v>20.100000000000001</v>
      </c>
      <c r="CG120" s="945"/>
      <c r="CH120" s="945"/>
      <c r="CI120" s="945"/>
      <c r="CJ120" s="945"/>
      <c r="CK120" s="1006" t="s">
        <v>446</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3955076</v>
      </c>
      <c r="DR120" s="931"/>
      <c r="DS120" s="931"/>
      <c r="DT120" s="931"/>
      <c r="DU120" s="931"/>
      <c r="DV120" s="932">
        <v>24</v>
      </c>
      <c r="DW120" s="932"/>
      <c r="DX120" s="932"/>
      <c r="DY120" s="932"/>
      <c r="DZ120" s="933"/>
    </row>
    <row r="121" spans="1:130" s="218" customFormat="1" ht="26.25" customHeight="1" x14ac:dyDescent="0.15">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4289321</v>
      </c>
      <c r="BR121" s="926"/>
      <c r="BS121" s="926"/>
      <c r="BT121" s="926"/>
      <c r="BU121" s="926"/>
      <c r="BV121" s="926">
        <v>4178574</v>
      </c>
      <c r="BW121" s="926"/>
      <c r="BX121" s="926"/>
      <c r="BY121" s="926"/>
      <c r="BZ121" s="926"/>
      <c r="CA121" s="926">
        <v>4093184</v>
      </c>
      <c r="CB121" s="926"/>
      <c r="CC121" s="926"/>
      <c r="CD121" s="926"/>
      <c r="CE121" s="926"/>
      <c r="CF121" s="920">
        <v>24.8</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2815671</v>
      </c>
      <c r="DH121" s="926"/>
      <c r="DI121" s="926"/>
      <c r="DJ121" s="926"/>
      <c r="DK121" s="926"/>
      <c r="DL121" s="926">
        <v>2591863</v>
      </c>
      <c r="DM121" s="926"/>
      <c r="DN121" s="926"/>
      <c r="DO121" s="926"/>
      <c r="DP121" s="926"/>
      <c r="DQ121" s="926">
        <v>2537060</v>
      </c>
      <c r="DR121" s="926"/>
      <c r="DS121" s="926"/>
      <c r="DT121" s="926"/>
      <c r="DU121" s="926"/>
      <c r="DV121" s="927">
        <v>15.4</v>
      </c>
      <c r="DW121" s="927"/>
      <c r="DX121" s="927"/>
      <c r="DY121" s="927"/>
      <c r="DZ121" s="928"/>
    </row>
    <row r="122" spans="1:130" s="218" customFormat="1" ht="26.25" customHeight="1" x14ac:dyDescent="0.15">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24671273</v>
      </c>
      <c r="BR122" s="1000"/>
      <c r="BS122" s="1000"/>
      <c r="BT122" s="1000"/>
      <c r="BU122" s="1000"/>
      <c r="BV122" s="1000">
        <v>23750113</v>
      </c>
      <c r="BW122" s="1000"/>
      <c r="BX122" s="1000"/>
      <c r="BY122" s="1000"/>
      <c r="BZ122" s="1000"/>
      <c r="CA122" s="1000">
        <v>23393905</v>
      </c>
      <c r="CB122" s="1000"/>
      <c r="CC122" s="1000"/>
      <c r="CD122" s="1000"/>
      <c r="CE122" s="1000"/>
      <c r="CF122" s="1017">
        <v>141.9</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v>68568</v>
      </c>
      <c r="DH122" s="926"/>
      <c r="DI122" s="926"/>
      <c r="DJ122" s="926"/>
      <c r="DK122" s="926"/>
      <c r="DL122" s="926">
        <v>62046</v>
      </c>
      <c r="DM122" s="926"/>
      <c r="DN122" s="926"/>
      <c r="DO122" s="926"/>
      <c r="DP122" s="926"/>
      <c r="DQ122" s="926">
        <v>55444</v>
      </c>
      <c r="DR122" s="926"/>
      <c r="DS122" s="926"/>
      <c r="DT122" s="926"/>
      <c r="DU122" s="926"/>
      <c r="DV122" s="927">
        <v>0.3</v>
      </c>
      <c r="DW122" s="927"/>
      <c r="DX122" s="927"/>
      <c r="DY122" s="927"/>
      <c r="DZ122" s="928"/>
    </row>
    <row r="123" spans="1:130" s="218" customFormat="1" ht="26.25" customHeight="1" x14ac:dyDescent="0.15">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13718</v>
      </c>
      <c r="AB123" s="959"/>
      <c r="AC123" s="959"/>
      <c r="AD123" s="959"/>
      <c r="AE123" s="960"/>
      <c r="AF123" s="961">
        <v>14422</v>
      </c>
      <c r="AG123" s="959"/>
      <c r="AH123" s="959"/>
      <c r="AI123" s="959"/>
      <c r="AJ123" s="960"/>
      <c r="AK123" s="961">
        <v>4342</v>
      </c>
      <c r="AL123" s="959"/>
      <c r="AM123" s="959"/>
      <c r="AN123" s="959"/>
      <c r="AO123" s="960"/>
      <c r="AP123" s="962">
        <v>0</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450</v>
      </c>
      <c r="BP123" s="1005"/>
      <c r="BQ123" s="1063">
        <v>32297148</v>
      </c>
      <c r="BR123" s="1064"/>
      <c r="BS123" s="1064"/>
      <c r="BT123" s="1064"/>
      <c r="BU123" s="1064"/>
      <c r="BV123" s="1064">
        <v>31681290</v>
      </c>
      <c r="BW123" s="1064"/>
      <c r="BX123" s="1064"/>
      <c r="BY123" s="1064"/>
      <c r="BZ123" s="1064"/>
      <c r="CA123" s="1064">
        <v>30792596</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v>15608</v>
      </c>
      <c r="DH123" s="959"/>
      <c r="DI123" s="959"/>
      <c r="DJ123" s="959"/>
      <c r="DK123" s="960"/>
      <c r="DL123" s="961">
        <v>17358</v>
      </c>
      <c r="DM123" s="959"/>
      <c r="DN123" s="959"/>
      <c r="DO123" s="959"/>
      <c r="DP123" s="960"/>
      <c r="DQ123" s="961">
        <v>16059</v>
      </c>
      <c r="DR123" s="959"/>
      <c r="DS123" s="959"/>
      <c r="DT123" s="959"/>
      <c r="DU123" s="960"/>
      <c r="DV123" s="962">
        <v>0.1</v>
      </c>
      <c r="DW123" s="963"/>
      <c r="DX123" s="963"/>
      <c r="DY123" s="963"/>
      <c r="DZ123" s="964"/>
    </row>
    <row r="124" spans="1:130" s="218" customFormat="1" ht="26.25" customHeight="1" thickBot="1" x14ac:dyDescent="0.2">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44.8</v>
      </c>
      <c r="BR124" s="1027"/>
      <c r="BS124" s="1027"/>
      <c r="BT124" s="1027"/>
      <c r="BU124" s="1027"/>
      <c r="BV124" s="1027">
        <v>41.6</v>
      </c>
      <c r="BW124" s="1027"/>
      <c r="BX124" s="1027"/>
      <c r="BY124" s="1027"/>
      <c r="BZ124" s="1027"/>
      <c r="CA124" s="1027">
        <v>46.6</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v>4330085</v>
      </c>
      <c r="DH124" s="986"/>
      <c r="DI124" s="986"/>
      <c r="DJ124" s="986"/>
      <c r="DK124" s="987"/>
      <c r="DL124" s="985">
        <v>4273178</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7337</v>
      </c>
      <c r="AB127" s="959"/>
      <c r="AC127" s="959"/>
      <c r="AD127" s="959"/>
      <c r="AE127" s="960"/>
      <c r="AF127" s="961">
        <v>1837</v>
      </c>
      <c r="AG127" s="959"/>
      <c r="AH127" s="959"/>
      <c r="AI127" s="959"/>
      <c r="AJ127" s="960"/>
      <c r="AK127" s="961">
        <v>2713</v>
      </c>
      <c r="AL127" s="959"/>
      <c r="AM127" s="959"/>
      <c r="AN127" s="959"/>
      <c r="AO127" s="960"/>
      <c r="AP127" s="962">
        <v>0</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447296</v>
      </c>
      <c r="AB128" s="1046"/>
      <c r="AC128" s="1046"/>
      <c r="AD128" s="1046"/>
      <c r="AE128" s="1047"/>
      <c r="AF128" s="1048">
        <v>450988</v>
      </c>
      <c r="AG128" s="1046"/>
      <c r="AH128" s="1046"/>
      <c r="AI128" s="1046"/>
      <c r="AJ128" s="1047"/>
      <c r="AK128" s="1048">
        <v>340089</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12.56</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17637435</v>
      </c>
      <c r="AB129" s="959"/>
      <c r="AC129" s="959"/>
      <c r="AD129" s="959"/>
      <c r="AE129" s="960"/>
      <c r="AF129" s="961">
        <v>18160204</v>
      </c>
      <c r="AG129" s="959"/>
      <c r="AH129" s="959"/>
      <c r="AI129" s="959"/>
      <c r="AJ129" s="960"/>
      <c r="AK129" s="961">
        <v>18622330</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17.559999999999999</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2218762</v>
      </c>
      <c r="AB130" s="959"/>
      <c r="AC130" s="959"/>
      <c r="AD130" s="959"/>
      <c r="AE130" s="960"/>
      <c r="AF130" s="961">
        <v>2264595</v>
      </c>
      <c r="AG130" s="959"/>
      <c r="AH130" s="959"/>
      <c r="AI130" s="959"/>
      <c r="AJ130" s="960"/>
      <c r="AK130" s="961">
        <v>2140757</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6.5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15418673</v>
      </c>
      <c r="AB131" s="986"/>
      <c r="AC131" s="986"/>
      <c r="AD131" s="986"/>
      <c r="AE131" s="987"/>
      <c r="AF131" s="985">
        <v>15895609</v>
      </c>
      <c r="AG131" s="986"/>
      <c r="AH131" s="986"/>
      <c r="AI131" s="986"/>
      <c r="AJ131" s="987"/>
      <c r="AK131" s="985">
        <v>16481573</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v>46.6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6.4782159999999998</v>
      </c>
      <c r="AB132" s="1097"/>
      <c r="AC132" s="1097"/>
      <c r="AD132" s="1097"/>
      <c r="AE132" s="1098"/>
      <c r="AF132" s="1099">
        <v>6.4708059999999996</v>
      </c>
      <c r="AG132" s="1097"/>
      <c r="AH132" s="1097"/>
      <c r="AI132" s="1097"/>
      <c r="AJ132" s="1098"/>
      <c r="AK132" s="1099">
        <v>6.5663450000000001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6.8</v>
      </c>
      <c r="AB133" s="1080"/>
      <c r="AC133" s="1080"/>
      <c r="AD133" s="1080"/>
      <c r="AE133" s="1081"/>
      <c r="AF133" s="1079">
        <v>6.4</v>
      </c>
      <c r="AG133" s="1080"/>
      <c r="AH133" s="1080"/>
      <c r="AI133" s="1080"/>
      <c r="AJ133" s="1081"/>
      <c r="AK133" s="1079">
        <v>6.5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FGErFYiptn+bi0HLOPuKDVvJ3UCyFjhKvjxYpCvobcuGaL6z+/iHhkgO9X6Kx7E1gdRKUBOqRqnRXbFhbhthA==" saltValue="GNC+8UUIdrzAEvT0ty2/L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W21" zoomScale="77" zoomScaleNormal="85" zoomScaleSheetLayoutView="100" workbookViewId="0">
      <selection activeCell="AX29" sqref="AX29"/>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aEWCbotAnvq8BxoGOWHs9r7yaBpKfgPyrfAz3aNmidBIwcH7T46gMkNq7+0ZzQ5fexbbAXgyv62S8aN897HV2Q==" saltValue="6MpHo6wNy01gyF1rm8B1e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0" zoomScale="61" zoomScaleNormal="115" zoomScaleSheetLayoutView="55" workbookViewId="0">
      <selection activeCell="CH89" sqref="CH89"/>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V1bGgE/ljQfxQWJZ0Ey6jwQqzUVukXBCMtoU6TgBv5S9bC+aRhn2CsCukIPmCPb1P4qDwRYXzhszDYr1PVmMg==" saltValue="z7z+ALvTH5TPzXMYdR3Fwg=="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workbookViewId="0">
      <selection activeCell="Z9" sqref="Z9"/>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4078115</v>
      </c>
      <c r="AP9" s="269">
        <v>71367</v>
      </c>
      <c r="AQ9" s="270">
        <v>72348</v>
      </c>
      <c r="AR9" s="271">
        <v>-1.4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1004497</v>
      </c>
      <c r="AP10" s="272">
        <v>17579</v>
      </c>
      <c r="AQ10" s="273">
        <v>6364</v>
      </c>
      <c r="AR10" s="274">
        <v>176.2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t="s">
        <v>487</v>
      </c>
      <c r="AP11" s="272" t="s">
        <v>487</v>
      </c>
      <c r="AQ11" s="273">
        <v>1262</v>
      </c>
      <c r="AR11" s="274" t="s">
        <v>487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487</v>
      </c>
      <c r="AP12" s="272" t="s">
        <v>487</v>
      </c>
      <c r="AQ12" s="273">
        <v>10</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221752</v>
      </c>
      <c r="AP13" s="272">
        <v>3881</v>
      </c>
      <c r="AQ13" s="273">
        <v>3257</v>
      </c>
      <c r="AR13" s="274">
        <v>19.2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127773</v>
      </c>
      <c r="AP14" s="272">
        <v>2236</v>
      </c>
      <c r="AQ14" s="273">
        <v>1617</v>
      </c>
      <c r="AR14" s="274">
        <v>38.299999999999997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-136052</v>
      </c>
      <c r="AP15" s="272">
        <v>-2381</v>
      </c>
      <c r="AQ15" s="273">
        <v>-3947</v>
      </c>
      <c r="AR15" s="274">
        <v>-39.700000000000003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5296085</v>
      </c>
      <c r="AP16" s="272">
        <v>92681</v>
      </c>
      <c r="AQ16" s="273">
        <v>80912</v>
      </c>
      <c r="AR16" s="274">
        <v>14.5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7.31</v>
      </c>
      <c r="AP21" s="286">
        <v>6.71</v>
      </c>
      <c r="AQ21" s="287">
        <v>0.6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96.9</v>
      </c>
      <c r="AP22" s="291">
        <v>98.3</v>
      </c>
      <c r="AQ22" s="292">
        <v>-1.4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2926318</v>
      </c>
      <c r="AP32" s="300">
        <v>51210</v>
      </c>
      <c r="AQ32" s="301">
        <v>34344</v>
      </c>
      <c r="AR32" s="302">
        <v>49.1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487</v>
      </c>
      <c r="AP34" s="300" t="s">
        <v>487</v>
      </c>
      <c r="AQ34" s="301">
        <v>3</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597679</v>
      </c>
      <c r="AP35" s="300">
        <v>10459</v>
      </c>
      <c r="AQ35" s="301">
        <v>7806</v>
      </c>
      <c r="AR35" s="302">
        <v>34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30467</v>
      </c>
      <c r="AP36" s="300">
        <v>533</v>
      </c>
      <c r="AQ36" s="301">
        <v>1690</v>
      </c>
      <c r="AR36" s="302">
        <v>-68.5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v>7055</v>
      </c>
      <c r="AP37" s="300">
        <v>123</v>
      </c>
      <c r="AQ37" s="301">
        <v>666</v>
      </c>
      <c r="AR37" s="302">
        <v>-81.5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v>1564</v>
      </c>
      <c r="AP38" s="303">
        <v>27</v>
      </c>
      <c r="AQ38" s="304">
        <v>3</v>
      </c>
      <c r="AR38" s="292">
        <v>800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-340089</v>
      </c>
      <c r="AP39" s="300">
        <v>-5952</v>
      </c>
      <c r="AQ39" s="301">
        <v>-5822</v>
      </c>
      <c r="AR39" s="302">
        <v>2.2000000000000002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-2140757</v>
      </c>
      <c r="AP40" s="300">
        <v>-37463</v>
      </c>
      <c r="AQ40" s="301">
        <v>-26710</v>
      </c>
      <c r="AR40" s="302">
        <v>40.299999999999997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1082237</v>
      </c>
      <c r="AP41" s="300">
        <v>18939</v>
      </c>
      <c r="AQ41" s="301">
        <v>11979</v>
      </c>
      <c r="AR41" s="302">
        <v>58.1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1854776</v>
      </c>
      <c r="AN51" s="322">
        <v>31824</v>
      </c>
      <c r="AO51" s="323">
        <v>-8.5</v>
      </c>
      <c r="AP51" s="324">
        <v>45483</v>
      </c>
      <c r="AQ51" s="325">
        <v>-0.2</v>
      </c>
      <c r="AR51" s="326">
        <v>-8.3000000000000007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489858</v>
      </c>
      <c r="AN52" s="330">
        <v>8405</v>
      </c>
      <c r="AO52" s="331">
        <v>-15.1</v>
      </c>
      <c r="AP52" s="332">
        <v>24241</v>
      </c>
      <c r="AQ52" s="333">
        <v>0.4</v>
      </c>
      <c r="AR52" s="334">
        <v>-15.5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2460600</v>
      </c>
      <c r="AN53" s="322">
        <v>42354</v>
      </c>
      <c r="AO53" s="323">
        <v>33.1</v>
      </c>
      <c r="AP53" s="324">
        <v>45945</v>
      </c>
      <c r="AQ53" s="325">
        <v>1</v>
      </c>
      <c r="AR53" s="326">
        <v>32.1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966760</v>
      </c>
      <c r="AN54" s="330">
        <v>16641</v>
      </c>
      <c r="AO54" s="331">
        <v>98</v>
      </c>
      <c r="AP54" s="332">
        <v>25180</v>
      </c>
      <c r="AQ54" s="333">
        <v>3.9</v>
      </c>
      <c r="AR54" s="334">
        <v>94.1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2278941</v>
      </c>
      <c r="AN55" s="322">
        <v>39323</v>
      </c>
      <c r="AO55" s="323">
        <v>-7.2</v>
      </c>
      <c r="AP55" s="324">
        <v>44475</v>
      </c>
      <c r="AQ55" s="325">
        <v>-3.2</v>
      </c>
      <c r="AR55" s="326">
        <v>-4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678748</v>
      </c>
      <c r="AN56" s="330">
        <v>11712</v>
      </c>
      <c r="AO56" s="331">
        <v>-29.6</v>
      </c>
      <c r="AP56" s="332">
        <v>24780</v>
      </c>
      <c r="AQ56" s="333">
        <v>-1.6</v>
      </c>
      <c r="AR56" s="334">
        <v>-28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2646800</v>
      </c>
      <c r="AN57" s="322">
        <v>45916</v>
      </c>
      <c r="AO57" s="323">
        <v>16.8</v>
      </c>
      <c r="AP57" s="324">
        <v>45982</v>
      </c>
      <c r="AQ57" s="325">
        <v>3.4</v>
      </c>
      <c r="AR57" s="326">
        <v>13.4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900220</v>
      </c>
      <c r="AN58" s="330">
        <v>15617</v>
      </c>
      <c r="AO58" s="331">
        <v>33.299999999999997</v>
      </c>
      <c r="AP58" s="332">
        <v>25583</v>
      </c>
      <c r="AQ58" s="333">
        <v>3.2</v>
      </c>
      <c r="AR58" s="334">
        <v>30.1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3524053</v>
      </c>
      <c r="AN59" s="322">
        <v>61671</v>
      </c>
      <c r="AO59" s="323">
        <v>34.299999999999997</v>
      </c>
      <c r="AP59" s="324">
        <v>50538</v>
      </c>
      <c r="AQ59" s="325">
        <v>9.9</v>
      </c>
      <c r="AR59" s="326">
        <v>24.4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1509445</v>
      </c>
      <c r="AN60" s="330">
        <v>26415</v>
      </c>
      <c r="AO60" s="331">
        <v>69.099999999999994</v>
      </c>
      <c r="AP60" s="332">
        <v>29053</v>
      </c>
      <c r="AQ60" s="333">
        <v>13.6</v>
      </c>
      <c r="AR60" s="334">
        <v>55.5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2553034</v>
      </c>
      <c r="AN61" s="337">
        <v>44218</v>
      </c>
      <c r="AO61" s="338">
        <v>13.7</v>
      </c>
      <c r="AP61" s="339">
        <v>46485</v>
      </c>
      <c r="AQ61" s="340">
        <v>2.2000000000000002</v>
      </c>
      <c r="AR61" s="326">
        <v>11.5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909006</v>
      </c>
      <c r="AN62" s="330">
        <v>15758</v>
      </c>
      <c r="AO62" s="331">
        <v>31.1</v>
      </c>
      <c r="AP62" s="332">
        <v>25767</v>
      </c>
      <c r="AQ62" s="333">
        <v>3.9</v>
      </c>
      <c r="AR62" s="334">
        <v>27.2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sszyzx6l43eQASlGG3lneXLYlJT9XnGBakVaLEDBJIj9lB81zCEgLI1iFhWBxLOilGdHyQpCGChAufOTnt8O9Q==" saltValue="yD/4B55wFe57WizRUyYEW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topLeftCell="A89" zoomScale="84" zoomScaleNormal="100" zoomScaleSheetLayoutView="55" workbookViewId="0">
      <selection activeCell="BM20" sqref="BM20"/>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HFIo7EqE8qs2icUwNlQbUH6cAUJfSjGutow0/zxRBByVvfgmPN0LORPb4XcIthoWEtR6HxfBgQ7/SLSk/4AhwQ==" saltValue="Uhv3buFGwd+1+HxPNgam1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5"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uMGTnP8wOOTA36lw4JEDS43kToYgWMH+OWF8qtVTPhw+ErrVl5X+kb8OSVPfJ9wbwb2/mWOaYn9/f6b4Kn3jQA==" saltValue="qxibpGAfRgXHr1M9LS/+p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7"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1.72</v>
      </c>
      <c r="G47" s="12">
        <v>3.21</v>
      </c>
      <c r="H47" s="12">
        <v>5.03</v>
      </c>
      <c r="I47" s="12">
        <v>4.66</v>
      </c>
      <c r="J47" s="13">
        <v>3.23</v>
      </c>
    </row>
    <row r="48" spans="2:10" ht="57.75" customHeight="1" x14ac:dyDescent="0.15">
      <c r="B48" s="14"/>
      <c r="C48" s="1141" t="s">
        <v>4</v>
      </c>
      <c r="D48" s="1141"/>
      <c r="E48" s="1142"/>
      <c r="F48" s="15">
        <v>3.25</v>
      </c>
      <c r="G48" s="16">
        <v>3.48</v>
      </c>
      <c r="H48" s="16">
        <v>6.9</v>
      </c>
      <c r="I48" s="16">
        <v>4.46</v>
      </c>
      <c r="J48" s="17">
        <v>4.59</v>
      </c>
    </row>
    <row r="49" spans="2:10" ht="57.75" customHeight="1" thickBot="1" x14ac:dyDescent="0.2">
      <c r="B49" s="18"/>
      <c r="C49" s="1143" t="s">
        <v>5</v>
      </c>
      <c r="D49" s="1143"/>
      <c r="E49" s="1144"/>
      <c r="F49" s="19">
        <v>0.83</v>
      </c>
      <c r="G49" s="20">
        <v>0.37</v>
      </c>
      <c r="H49" s="20">
        <v>3.36</v>
      </c>
      <c r="I49" s="20" t="s">
        <v>531</v>
      </c>
      <c r="J49" s="21" t="s">
        <v>532</v>
      </c>
    </row>
    <row r="50" spans="2:10" x14ac:dyDescent="0.15"/>
  </sheetData>
  <sheetProtection algorithmName="SHA-512" hashValue="LrPBDyX90s4lThf/kiqRIHAUs1qY/DvDt67jMxiLMMCrbZtQgGKGjw/GP/DfP59g46ztpOd9UL8Rex0C6xjN7g==" saltValue="nXv1zrZBMcJbJzcvoF/B4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2026-03-11T01:44:39Z</cp:lastPrinted>
  <dcterms:created xsi:type="dcterms:W3CDTF">2026-02-23T03:56:41Z</dcterms:created>
  <dcterms:modified xsi:type="dcterms:W3CDTF">2026-03-11T01:47:53Z</dcterms:modified>
</cp:coreProperties>
</file>