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iksv14\建設水道部\水道営業課\◎H17～\○経営比較分析\R01\【経営比較分析表】2018_012351_46_010\"/>
    </mc:Choice>
  </mc:AlternateContent>
  <xr:revisionPtr revIDLastSave="0" documentId="13_ncr:1_{D5956E05-1985-4732-8CBE-99E8178C7CF8}" xr6:coauthVersionLast="36" xr6:coauthVersionMax="36" xr10:uidLastSave="{00000000-0000-0000-0000-000000000000}"/>
  <workbookProtection workbookAlgorithmName="SHA-512" workbookHashValue="fwM3+lOBxXXCyghlk204UEIyOT3ESXMvdgZRcUHweAtT8C1bYAURVtNyTqzy6zyuPT3AqPMWQnpWLHqQucOC5g==" workbookSaltValue="aM5qb6GiP6SrdCiU9yq0g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<sst xmlns="http://schemas.openxmlformats.org/spreadsheetml/2006/main" count="220" uniqueCount="108">
  <si>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</si>
  <si>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</si>
  <si>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</si>
  <si>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</si>
  <si>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</si>
  <si>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</si>
  <si>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</si>
  <si>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</si>
  <si>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</si>
  <si>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</si>
  <si>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</si>
  <si>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</si>
  <si>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</si>
  <si>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</si>
  <si>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</si>
  <si>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</si>
  <si>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</si>
  <si>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</si>
  <si>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</si>
  <si>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</si>
  <si>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</si>
  <si>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</si>
  <si>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</si>
  <si>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</si>
  <si>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</si>
  <si>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</si>
  <si>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</si>
  <si>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</si>
  <si>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</si>
  <si>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</si>
  <si>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</si>
  <si>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</si>
  <si>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</si>
  <si>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</si>
  <si>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</si>
  <si>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</si>
  <si>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</si>
  <si>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</si>
  <si>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</si>
  <si>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</si>
  <si>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</si>
  <si>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</si>
  <si>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</si>
  <si>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</si>
  <si>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</si>
  <si>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</si>
  <si>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</si>
  <si>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</si>
  <si>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</si>
  <si>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</si>
  <si>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</si>
  <si>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</si>
  <si>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</si>
  <si>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</si>
  <si>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</si>
  <si>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</si>
  <si>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</si>
  <si>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</si>
  <si>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</si>
  <si>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</si>
  <si>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</si>
  <si>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</si>
  <si>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</si>
  <si>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</si>
  <si>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</si>
  <si>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</si>
  <si>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</si>
  <si>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</si>
  <si>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</si>
  <si>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</si>
  <si>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</si>
  <si>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</si>
  <si>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</si>
  <si>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</si>
  <si>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</si>
  <si>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</si>
  <si>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</si>
  <si>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</si>
  <si>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</si>
  <si>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</si>
  <si>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</si>
  <si>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</si>
  <si>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</si>
  <si>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</si>
  <si>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</si>
  <si>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</si>
  <si>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</si>
  <si>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</si>
  <si>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</si>
  <si>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</si>
  <si>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</si>
  <si>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</si>
  <si>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</si>
  <si>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石狩市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</si>
  <si>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</si>
  <si>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</si>
  <si>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</si>
  <si>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</si>
  <si>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</si>
  <si>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</si>
  <si>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</si>
  <si>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</si>
  <si>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</si>
  <si>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</si>
  <si>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</si>
  <si>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少子高齢化の影響等による給水収益の減少、水道施設の老朽化による更新や耐震化に要する費用の増加等の要因から今後も本市水道事業の経営は厳しい状況が見込まれるが、市民や事業者に安全かつ満足頂ける水道水を安定供給するとともに効率的な事業実施を図るなどし、なおかつ、将来にわたり健全な水道事業経営の実現を目指すため、平成28年度に策定した「石狩市水道事業経営戦略（H29～38）」及びその他各種計画をフォローアップしながら、健全な事業運営を目指し、適切に取り組んでいく。</t>
    <phoneticPr fontId="4"/>
  </si>
  <si>
    <t>　平成30年度において、②管路経年化率が全国平均を下回ったものの、以前として比率は高く、当市水道事業における管路の老朽化が進んでいることが見てとれる。
　本市水道事業では、平成22年度に策定した「石狩市水道施設更新計画」や平成28年度に策定した「石狩市水道事業経営戦略」に基づき、市内各地域の老朽化施設の更新を今後も計画的に実施していくこととしている。
　また、管路の更新率については③管路更新率のとおりとなっている。なお、①有形固定資産減価償却率は、平成26年度の地方公営企業会計制度見直しでみなし償却制度が廃止されたことを要因として、平均値、当該値ともに平成26年度以降数値が上昇している。</t>
    <rPh sb="1" eb="3">
      <t>ヘイセイ</t>
    </rPh>
    <rPh sb="5" eb="7">
      <t>ネンド</t>
    </rPh>
    <rPh sb="25" eb="26">
      <t>シタ</t>
    </rPh>
    <rPh sb="33" eb="35">
      <t>イゼン</t>
    </rPh>
    <rPh sb="38" eb="40">
      <t>ヒリツ</t>
    </rPh>
    <rPh sb="41" eb="42">
      <t>タカ</t>
    </rPh>
    <phoneticPr fontId="4"/>
  </si>
  <si>
    <t>　本市水道事業は、老朽化施設の更新と耐震化に要する費用や旧石狩市域における地下水から石狩西部広域水道企業団用水への水源切り替えに伴う費用の増加、少子高齢化の進行や人口減少に伴う有収水量の減少などを受け、平成25年３月使用分から改定率16.7％の料金値上げを実施した。
　今後も有収水量の減少傾向は続くと思われ、厳しい経営状況が見込まれる。
　本市では平成28年度に「石狩市水道事業経営戦略」を策定したところであり、４年毎に料金の見直しを行いながら経営の安定を図ることとしている。
　平成27年度以降、高料金対策に要する経費に係る一般会計繰入金が見込んでいたものより増額となったことにより、経常収支比率が好転しているところである。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</si>
</sst>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0.49</c:v>
                </c:pt>
                <c:pt idx="1">
                  <c:v>0.63</c:v>
                </c:pt>
                <c:pt idx="2">
                  <c:v>0.74</c:v>
                </c:pt>
                <c:pt idx="3">
                  <c:v>0.64</c:v>
                </c:pt>
                <c:pt idx="4">
                  <c:v>0.67</c:v>
                </c:pt>
              </c:numCache>
            </c:numRef>
          </c:val>
          <c:extLst>
            <c:ext xmlns:c16="http://schemas.microsoft.com/office/drawing/2014/chart" uri="{C3380CC4-5D6E-409C-BE32-E72D297353CC}">
              <c16:uniqueId val="{00000000-718A-4029-9657-825F39F47E5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718A-4029-9657-825F39F47E5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64.36</c:v>
                </c:pt>
                <c:pt idx="1">
                  <c:v>65.150000000000006</c:v>
                </c:pt>
                <c:pt idx="2">
                  <c:v>65.459999999999994</c:v>
                </c:pt>
                <c:pt idx="3">
                  <c:v>65.08</c:v>
                </c:pt>
                <c:pt idx="4">
                  <c:v>65.040000000000006</c:v>
                </c:pt>
              </c:numCache>
            </c:numRef>
          </c:val>
          <c:extLst>
            <c:ext xmlns:c16="http://schemas.microsoft.com/office/drawing/2014/chart" uri="{C3380CC4-5D6E-409C-BE32-E72D297353CC}">
              <c16:uniqueId val="{00000000-B88F-4DEA-B836-EB082C018A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B88F-4DEA-B836-EB082C018A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86.76</c:v>
                </c:pt>
                <c:pt idx="1">
                  <c:v>85.9</c:v>
                </c:pt>
                <c:pt idx="2">
                  <c:v>86.23</c:v>
                </c:pt>
                <c:pt idx="3">
                  <c:v>86.97</c:v>
                </c:pt>
                <c:pt idx="4">
                  <c:v>86.68</c:v>
                </c:pt>
              </c:numCache>
            </c:numRef>
          </c:val>
          <c:extLst>
            <c:ext xmlns:c16="http://schemas.microsoft.com/office/drawing/2014/chart" uri="{C3380CC4-5D6E-409C-BE32-E72D297353CC}">
              <c16:uniqueId val="{00000000-174B-48BD-9CEC-CD57AE9FFB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174B-48BD-9CEC-CD57AE9FFB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97.5</c:v>
                </c:pt>
                <c:pt idx="1">
                  <c:v>106.79</c:v>
                </c:pt>
                <c:pt idx="2">
                  <c:v>109.19</c:v>
                </c:pt>
                <c:pt idx="3">
                  <c:v>110.6</c:v>
                </c:pt>
                <c:pt idx="4">
                  <c:v>109.68</c:v>
                </c:pt>
              </c:numCache>
            </c:numRef>
          </c:val>
          <c:extLst>
            <c:ext xmlns:c16="http://schemas.microsoft.com/office/drawing/2014/chart" uri="{C3380CC4-5D6E-409C-BE32-E72D297353CC}">
              <c16:uniqueId val="{00000000-4D65-4C20-B888-34A6B0EF756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4D65-4C20-B888-34A6B0EF756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40.51</c:v>
                </c:pt>
                <c:pt idx="1">
                  <c:v>42.2</c:v>
                </c:pt>
                <c:pt idx="2">
                  <c:v>43.95</c:v>
                </c:pt>
                <c:pt idx="3">
                  <c:v>45.54</c:v>
                </c:pt>
                <c:pt idx="4">
                  <c:v>46.41</c:v>
                </c:pt>
              </c:numCache>
            </c:numRef>
          </c:val>
          <c:extLst>
            <c:ext xmlns:c16="http://schemas.microsoft.com/office/drawing/2014/chart" uri="{C3380CC4-5D6E-409C-BE32-E72D297353CC}">
              <c16:uniqueId val="{00000000-F654-4C17-9942-8FB306D773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F654-4C17-9942-8FB306D773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3.21</c:v>
                </c:pt>
                <c:pt idx="1">
                  <c:v>11.02</c:v>
                </c:pt>
                <c:pt idx="2">
                  <c:v>13.44</c:v>
                </c:pt>
                <c:pt idx="3">
                  <c:v>16.75</c:v>
                </c:pt>
                <c:pt idx="4">
                  <c:v>15.5</c:v>
                </c:pt>
              </c:numCache>
            </c:numRef>
          </c:val>
          <c:extLst>
            <c:ext xmlns:c16="http://schemas.microsoft.com/office/drawing/2014/chart" uri="{C3380CC4-5D6E-409C-BE32-E72D297353CC}">
              <c16:uniqueId val="{00000000-7C10-4482-9342-B232F694A8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7C10-4482-9342-B232F694A8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quot;-&quot;">
                  <c:v>4.32</c:v>
                </c:pt>
                <c:pt idx="1">
                  <c:v>0</c:v>
                </c:pt>
                <c:pt idx="2">
                  <c:v>0</c:v>
                </c:pt>
                <c:pt idx="3">
                  <c:v>0</c:v>
                </c:pt>
                <c:pt idx="4">
                  <c:v>0</c:v>
                </c:pt>
              </c:numCache>
            </c:numRef>
          </c:val>
          <c:extLst>
            <c:ext xmlns:c16="http://schemas.microsoft.com/office/drawing/2014/chart" uri="{C3380CC4-5D6E-409C-BE32-E72D297353CC}">
              <c16:uniqueId val="{00000000-10D9-419B-BEAF-6A9CABD626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10D9-419B-BEAF-6A9CABD626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163.47999999999999</c:v>
                </c:pt>
                <c:pt idx="1">
                  <c:v>172</c:v>
                </c:pt>
                <c:pt idx="2">
                  <c:v>186.53</c:v>
                </c:pt>
                <c:pt idx="3">
                  <c:v>203.58</c:v>
                </c:pt>
                <c:pt idx="4">
                  <c:v>218.12</c:v>
                </c:pt>
              </c:numCache>
            </c:numRef>
          </c:val>
          <c:extLst>
            <c:ext xmlns:c16="http://schemas.microsoft.com/office/drawing/2014/chart" uri="{C3380CC4-5D6E-409C-BE32-E72D297353CC}">
              <c16:uniqueId val="{00000000-6077-476B-8B31-F69A2BFF920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6077-476B-8B31-F69A2BFF920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518.11</c:v>
                </c:pt>
                <c:pt idx="1">
                  <c:v>498.56</c:v>
                </c:pt>
                <c:pt idx="2">
                  <c:v>477.18</c:v>
                </c:pt>
                <c:pt idx="3">
                  <c:v>462.87</c:v>
                </c:pt>
                <c:pt idx="4">
                  <c:v>452.25</c:v>
                </c:pt>
              </c:numCache>
            </c:numRef>
          </c:val>
          <c:extLst>
            <c:ext xmlns:c16="http://schemas.microsoft.com/office/drawing/2014/chart" uri="{C3380CC4-5D6E-409C-BE32-E72D297353CC}">
              <c16:uniqueId val="{00000000-E70E-439C-8118-64833DDBF4B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E70E-439C-8118-64833DDBF4B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82.36</c:v>
                </c:pt>
                <c:pt idx="1">
                  <c:v>82.82</c:v>
                </c:pt>
                <c:pt idx="2">
                  <c:v>83.89</c:v>
                </c:pt>
                <c:pt idx="3">
                  <c:v>84.9</c:v>
                </c:pt>
                <c:pt idx="4">
                  <c:v>85.33</c:v>
                </c:pt>
              </c:numCache>
            </c:numRef>
          </c:val>
          <c:extLst>
            <c:ext xmlns:c16="http://schemas.microsoft.com/office/drawing/2014/chart" uri="{C3380CC4-5D6E-409C-BE32-E72D297353CC}">
              <c16:uniqueId val="{00000000-704C-440B-9A8B-2575370C939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704C-440B-9A8B-2575370C939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340.88</c:v>
                </c:pt>
                <c:pt idx="1">
                  <c:v>338.93</c:v>
                </c:pt>
                <c:pt idx="2">
                  <c:v>334.97</c:v>
                </c:pt>
                <c:pt idx="3">
                  <c:v>331</c:v>
                </c:pt>
                <c:pt idx="4">
                  <c:v>330.15</c:v>
                </c:pt>
              </c:numCache>
            </c:numRef>
          </c:val>
          <c:extLst>
            <c:ext xmlns:c16="http://schemas.microsoft.com/office/drawing/2014/chart" uri="{C3380CC4-5D6E-409C-BE32-E72D297353CC}">
              <c16:uniqueId val="{00000000-D7F3-4377-B4D3-19951929E0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D7F3-4377-B4D3-19951929E0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I34" sqref="BI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北海道　石狩市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58345</v>
      </c>
      <c r="AM8" s="70"/>
      <c r="AN8" s="70"/>
      <c r="AO8" s="70"/>
      <c r="AP8" s="70"/>
      <c r="AQ8" s="70"/>
      <c r="AR8" s="70"/>
      <c r="AS8" s="70"/>
      <c r="AT8" s="66">
        <f>データ!$S$6</f>
        <v>722.42</v>
      </c>
      <c r="AU8" s="67"/>
      <c r="AV8" s="67"/>
      <c r="AW8" s="67"/>
      <c r="AX8" s="67"/>
      <c r="AY8" s="67"/>
      <c r="AZ8" s="67"/>
      <c r="BA8" s="67"/>
      <c r="BB8" s="69">
        <f>データ!$T$6</f>
        <v>80.760000000000005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57.59</v>
      </c>
      <c r="J10" s="67"/>
      <c r="K10" s="67"/>
      <c r="L10" s="67"/>
      <c r="M10" s="67"/>
      <c r="N10" s="67"/>
      <c r="O10" s="68"/>
      <c r="P10" s="69">
        <f>データ!$P$6</f>
        <v>99.52</v>
      </c>
      <c r="Q10" s="69"/>
      <c r="R10" s="69"/>
      <c r="S10" s="69"/>
      <c r="T10" s="69"/>
      <c r="U10" s="69"/>
      <c r="V10" s="69"/>
      <c r="W10" s="70">
        <f>データ!$Q$6</f>
        <v>5179</v>
      </c>
      <c r="X10" s="70"/>
      <c r="Y10" s="70"/>
      <c r="Z10" s="70"/>
      <c r="AA10" s="70"/>
      <c r="AB10" s="70"/>
      <c r="AC10" s="70"/>
      <c r="AD10" s="2"/>
      <c r="AE10" s="2"/>
      <c r="AF10" s="2"/>
      <c r="AG10" s="2"/>
      <c r="AH10" s="4"/>
      <c r="AI10" s="4"/>
      <c r="AJ10" s="4"/>
      <c r="AK10" s="4"/>
      <c r="AL10" s="70">
        <f>データ!$U$6</f>
        <v>57978</v>
      </c>
      <c r="AM10" s="70"/>
      <c r="AN10" s="70"/>
      <c r="AO10" s="70"/>
      <c r="AP10" s="70"/>
      <c r="AQ10" s="70"/>
      <c r="AR10" s="70"/>
      <c r="AS10" s="70"/>
      <c r="AT10" s="66">
        <f>データ!$V$6</f>
        <v>212.16</v>
      </c>
      <c r="AU10" s="67"/>
      <c r="AV10" s="67"/>
      <c r="AW10" s="67"/>
      <c r="AX10" s="67"/>
      <c r="AY10" s="67"/>
      <c r="AZ10" s="67"/>
      <c r="BA10" s="67"/>
      <c r="BB10" s="69">
        <f>データ!$W$6</f>
        <v>273.27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pTjlPYxgdk032xnkjXztk/5VKbkj7JADJQPzwdQQOIP+BpLT5cxAKYeqWnMK1PEOqcVQbt4MSuXI2h5YHaBOQ==" saltValue="3dHsjSRPiQpTPAe1uyBBM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12351</v>
      </c>
      <c r="D6" s="34">
        <f t="shared" si="3"/>
        <v>46</v>
      </c>
      <c r="E6" s="34">
        <f t="shared" si="3"/>
        <v>1</v>
      </c>
      <c r="F6" s="34">
        <f t="shared" si="3"/>
        <v>0</v>
      </c>
      <c r="G6" s="34">
        <f t="shared" si="3"/>
        <v>1</v>
      </c>
      <c r="H6" s="34" t="str">
        <f t="shared" si="3"/>
        <v>北海道　石狩市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57.59</v>
      </c>
      <c r="P6" s="35">
        <f t="shared" si="3"/>
        <v>99.52</v>
      </c>
      <c r="Q6" s="35">
        <f t="shared" si="3"/>
        <v>5179</v>
      </c>
      <c r="R6" s="35">
        <f t="shared" si="3"/>
        <v>58345</v>
      </c>
      <c r="S6" s="35">
        <f t="shared" si="3"/>
        <v>722.42</v>
      </c>
      <c r="T6" s="35">
        <f t="shared" si="3"/>
        <v>80.760000000000005</v>
      </c>
      <c r="U6" s="35">
        <f t="shared" si="3"/>
        <v>57978</v>
      </c>
      <c r="V6" s="35">
        <f t="shared" si="3"/>
        <v>212.16</v>
      </c>
      <c r="W6" s="35">
        <f t="shared" si="3"/>
        <v>273.27</v>
      </c>
      <c r="X6" s="36">
        <f>IF(X7="",NA(),X7)</f>
        <v>97.5</v>
      </c>
      <c r="Y6" s="36">
        <f t="shared" ref="Y6:AG6" si="4">IF(Y7="",NA(),Y7)</f>
        <v>106.79</v>
      </c>
      <c r="Z6" s="36">
        <f t="shared" si="4"/>
        <v>109.19</v>
      </c>
      <c r="AA6" s="36">
        <f t="shared" si="4"/>
        <v>110.6</v>
      </c>
      <c r="AB6" s="36">
        <f t="shared" si="4"/>
        <v>109.68</v>
      </c>
      <c r="AC6" s="36">
        <f t="shared" si="4"/>
        <v>111.96</v>
      </c>
      <c r="AD6" s="36">
        <f t="shared" si="4"/>
        <v>112.69</v>
      </c>
      <c r="AE6" s="36">
        <f t="shared" si="4"/>
        <v>113.16</v>
      </c>
      <c r="AF6" s="36">
        <f t="shared" si="4"/>
        <v>112.15</v>
      </c>
      <c r="AG6" s="36">
        <f t="shared" si="4"/>
        <v>111.44</v>
      </c>
      <c r="AH6" s="35" t="str">
        <f>IF(AH7="","",IF(AH7="-","【-】","【"&amp;SUBSTITUTE(TEXT(AH7,"#,##0.00"),"-","△")&amp;"】"))</f>
        <v>【112.83】</v>
      </c>
      <c r="AI6" s="36">
        <f>IF(AI7="",NA(),AI7)</f>
        <v>4.32</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163.47999999999999</v>
      </c>
      <c r="AU6" s="36">
        <f t="shared" ref="AU6:BC6" si="6">IF(AU7="",NA(),AU7)</f>
        <v>172</v>
      </c>
      <c r="AV6" s="36">
        <f t="shared" si="6"/>
        <v>186.53</v>
      </c>
      <c r="AW6" s="36">
        <f t="shared" si="6"/>
        <v>203.58</v>
      </c>
      <c r="AX6" s="36">
        <f t="shared" si="6"/>
        <v>218.12</v>
      </c>
      <c r="AY6" s="36">
        <f t="shared" si="6"/>
        <v>335.95</v>
      </c>
      <c r="AZ6" s="36">
        <f t="shared" si="6"/>
        <v>346.59</v>
      </c>
      <c r="BA6" s="36">
        <f t="shared" si="6"/>
        <v>357.82</v>
      </c>
      <c r="BB6" s="36">
        <f t="shared" si="6"/>
        <v>355.5</v>
      </c>
      <c r="BC6" s="36">
        <f t="shared" si="6"/>
        <v>349.83</v>
      </c>
      <c r="BD6" s="35" t="str">
        <f>IF(BD7="","",IF(BD7="-","【-】","【"&amp;SUBSTITUTE(TEXT(BD7,"#,##0.00"),"-","△")&amp;"】"))</f>
        <v>【261.93】</v>
      </c>
      <c r="BE6" s="36">
        <f>IF(BE7="",NA(),BE7)</f>
        <v>518.11</v>
      </c>
      <c r="BF6" s="36">
        <f t="shared" ref="BF6:BN6" si="7">IF(BF7="",NA(),BF7)</f>
        <v>498.56</v>
      </c>
      <c r="BG6" s="36">
        <f t="shared" si="7"/>
        <v>477.18</v>
      </c>
      <c r="BH6" s="36">
        <f t="shared" si="7"/>
        <v>462.87</v>
      </c>
      <c r="BI6" s="36">
        <f t="shared" si="7"/>
        <v>452.25</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82.36</v>
      </c>
      <c r="BQ6" s="36">
        <f t="shared" ref="BQ6:BY6" si="8">IF(BQ7="",NA(),BQ7)</f>
        <v>82.82</v>
      </c>
      <c r="BR6" s="36">
        <f t="shared" si="8"/>
        <v>83.89</v>
      </c>
      <c r="BS6" s="36">
        <f t="shared" si="8"/>
        <v>84.9</v>
      </c>
      <c r="BT6" s="36">
        <f t="shared" si="8"/>
        <v>85.33</v>
      </c>
      <c r="BU6" s="36">
        <f t="shared" si="8"/>
        <v>105.21</v>
      </c>
      <c r="BV6" s="36">
        <f t="shared" si="8"/>
        <v>105.71</v>
      </c>
      <c r="BW6" s="36">
        <f t="shared" si="8"/>
        <v>106.01</v>
      </c>
      <c r="BX6" s="36">
        <f t="shared" si="8"/>
        <v>104.57</v>
      </c>
      <c r="BY6" s="36">
        <f t="shared" si="8"/>
        <v>103.54</v>
      </c>
      <c r="BZ6" s="35" t="str">
        <f>IF(BZ7="","",IF(BZ7="-","【-】","【"&amp;SUBSTITUTE(TEXT(BZ7,"#,##0.00"),"-","△")&amp;"】"))</f>
        <v>【103.91】</v>
      </c>
      <c r="CA6" s="36">
        <f>IF(CA7="",NA(),CA7)</f>
        <v>340.88</v>
      </c>
      <c r="CB6" s="36">
        <f t="shared" ref="CB6:CJ6" si="9">IF(CB7="",NA(),CB7)</f>
        <v>338.93</v>
      </c>
      <c r="CC6" s="36">
        <f t="shared" si="9"/>
        <v>334.97</v>
      </c>
      <c r="CD6" s="36">
        <f t="shared" si="9"/>
        <v>331</v>
      </c>
      <c r="CE6" s="36">
        <f t="shared" si="9"/>
        <v>330.15</v>
      </c>
      <c r="CF6" s="36">
        <f t="shared" si="9"/>
        <v>162.59</v>
      </c>
      <c r="CG6" s="36">
        <f t="shared" si="9"/>
        <v>162.15</v>
      </c>
      <c r="CH6" s="36">
        <f t="shared" si="9"/>
        <v>162.24</v>
      </c>
      <c r="CI6" s="36">
        <f t="shared" si="9"/>
        <v>165.47</v>
      </c>
      <c r="CJ6" s="36">
        <f t="shared" si="9"/>
        <v>167.46</v>
      </c>
      <c r="CK6" s="35" t="str">
        <f>IF(CK7="","",IF(CK7="-","【-】","【"&amp;SUBSTITUTE(TEXT(CK7,"#,##0.00"),"-","△")&amp;"】"))</f>
        <v>【167.11】</v>
      </c>
      <c r="CL6" s="36">
        <f>IF(CL7="",NA(),CL7)</f>
        <v>64.36</v>
      </c>
      <c r="CM6" s="36">
        <f t="shared" ref="CM6:CU6" si="10">IF(CM7="",NA(),CM7)</f>
        <v>65.150000000000006</v>
      </c>
      <c r="CN6" s="36">
        <f t="shared" si="10"/>
        <v>65.459999999999994</v>
      </c>
      <c r="CO6" s="36">
        <f t="shared" si="10"/>
        <v>65.08</v>
      </c>
      <c r="CP6" s="36">
        <f t="shared" si="10"/>
        <v>65.040000000000006</v>
      </c>
      <c r="CQ6" s="36">
        <f t="shared" si="10"/>
        <v>59.17</v>
      </c>
      <c r="CR6" s="36">
        <f t="shared" si="10"/>
        <v>59.34</v>
      </c>
      <c r="CS6" s="36">
        <f t="shared" si="10"/>
        <v>59.11</v>
      </c>
      <c r="CT6" s="36">
        <f t="shared" si="10"/>
        <v>59.74</v>
      </c>
      <c r="CU6" s="36">
        <f t="shared" si="10"/>
        <v>59.46</v>
      </c>
      <c r="CV6" s="35" t="str">
        <f>IF(CV7="","",IF(CV7="-","【-】","【"&amp;SUBSTITUTE(TEXT(CV7,"#,##0.00"),"-","△")&amp;"】"))</f>
        <v>【60.27】</v>
      </c>
      <c r="CW6" s="36">
        <f>IF(CW7="",NA(),CW7)</f>
        <v>86.76</v>
      </c>
      <c r="CX6" s="36">
        <f t="shared" ref="CX6:DF6" si="11">IF(CX7="",NA(),CX7)</f>
        <v>85.9</v>
      </c>
      <c r="CY6" s="36">
        <f t="shared" si="11"/>
        <v>86.23</v>
      </c>
      <c r="CZ6" s="36">
        <f t="shared" si="11"/>
        <v>86.97</v>
      </c>
      <c r="DA6" s="36">
        <f t="shared" si="11"/>
        <v>86.68</v>
      </c>
      <c r="DB6" s="36">
        <f t="shared" si="11"/>
        <v>87.6</v>
      </c>
      <c r="DC6" s="36">
        <f t="shared" si="11"/>
        <v>87.74</v>
      </c>
      <c r="DD6" s="36">
        <f t="shared" si="11"/>
        <v>87.91</v>
      </c>
      <c r="DE6" s="36">
        <f t="shared" si="11"/>
        <v>87.28</v>
      </c>
      <c r="DF6" s="36">
        <f t="shared" si="11"/>
        <v>87.41</v>
      </c>
      <c r="DG6" s="35" t="str">
        <f>IF(DG7="","",IF(DG7="-","【-】","【"&amp;SUBSTITUTE(TEXT(DG7,"#,##0.00"),"-","△")&amp;"】"))</f>
        <v>【89.92】</v>
      </c>
      <c r="DH6" s="36">
        <f>IF(DH7="",NA(),DH7)</f>
        <v>40.51</v>
      </c>
      <c r="DI6" s="36">
        <f t="shared" ref="DI6:DQ6" si="12">IF(DI7="",NA(),DI7)</f>
        <v>42.2</v>
      </c>
      <c r="DJ6" s="36">
        <f t="shared" si="12"/>
        <v>43.95</v>
      </c>
      <c r="DK6" s="36">
        <f t="shared" si="12"/>
        <v>45.54</v>
      </c>
      <c r="DL6" s="36">
        <f t="shared" si="12"/>
        <v>46.41</v>
      </c>
      <c r="DM6" s="36">
        <f t="shared" si="12"/>
        <v>45.25</v>
      </c>
      <c r="DN6" s="36">
        <f t="shared" si="12"/>
        <v>46.27</v>
      </c>
      <c r="DO6" s="36">
        <f t="shared" si="12"/>
        <v>46.88</v>
      </c>
      <c r="DP6" s="36">
        <f t="shared" si="12"/>
        <v>46.94</v>
      </c>
      <c r="DQ6" s="36">
        <f t="shared" si="12"/>
        <v>47.62</v>
      </c>
      <c r="DR6" s="35" t="str">
        <f>IF(DR7="","",IF(DR7="-","【-】","【"&amp;SUBSTITUTE(TEXT(DR7,"#,##0.00"),"-","△")&amp;"】"))</f>
        <v>【48.85】</v>
      </c>
      <c r="DS6" s="36">
        <f>IF(DS7="",NA(),DS7)</f>
        <v>3.21</v>
      </c>
      <c r="DT6" s="36">
        <f t="shared" ref="DT6:EB6" si="13">IF(DT7="",NA(),DT7)</f>
        <v>11.02</v>
      </c>
      <c r="DU6" s="36">
        <f t="shared" si="13"/>
        <v>13.44</v>
      </c>
      <c r="DV6" s="36">
        <f t="shared" si="13"/>
        <v>16.75</v>
      </c>
      <c r="DW6" s="36">
        <f t="shared" si="13"/>
        <v>15.5</v>
      </c>
      <c r="DX6" s="36">
        <f t="shared" si="13"/>
        <v>10.71</v>
      </c>
      <c r="DY6" s="36">
        <f t="shared" si="13"/>
        <v>10.93</v>
      </c>
      <c r="DZ6" s="36">
        <f t="shared" si="13"/>
        <v>13.39</v>
      </c>
      <c r="EA6" s="36">
        <f t="shared" si="13"/>
        <v>14.48</v>
      </c>
      <c r="EB6" s="36">
        <f t="shared" si="13"/>
        <v>16.27</v>
      </c>
      <c r="EC6" s="35" t="str">
        <f>IF(EC7="","",IF(EC7="-","【-】","【"&amp;SUBSTITUTE(TEXT(EC7,"#,##0.00"),"-","△")&amp;"】"))</f>
        <v>【17.80】</v>
      </c>
      <c r="ED6" s="36">
        <f>IF(ED7="",NA(),ED7)</f>
        <v>0.49</v>
      </c>
      <c r="EE6" s="36">
        <f t="shared" ref="EE6:EM6" si="14">IF(EE7="",NA(),EE7)</f>
        <v>0.63</v>
      </c>
      <c r="EF6" s="36">
        <f t="shared" si="14"/>
        <v>0.74</v>
      </c>
      <c r="EG6" s="36">
        <f t="shared" si="14"/>
        <v>0.64</v>
      </c>
      <c r="EH6" s="36">
        <f t="shared" si="14"/>
        <v>0.67</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12351</v>
      </c>
      <c r="D7" s="38">
        <v>46</v>
      </c>
      <c r="E7" s="38">
        <v>1</v>
      </c>
      <c r="F7" s="38">
        <v>0</v>
      </c>
      <c r="G7" s="38">
        <v>1</v>
      </c>
      <c r="H7" s="38" t="s">
        <v>93</v>
      </c>
      <c r="I7" s="38" t="s">
        <v>94</v>
      </c>
      <c r="J7" s="38" t="s">
        <v>95</v>
      </c>
      <c r="K7" s="38" t="s">
        <v>96</v>
      </c>
      <c r="L7" s="38" t="s">
        <v>97</v>
      </c>
      <c r="M7" s="38" t="s">
        <v>98</v>
      </c>
      <c r="N7" s="39" t="s">
        <v>99</v>
      </c>
      <c r="O7" s="39">
        <v>57.59</v>
      </c>
      <c r="P7" s="39">
        <v>99.52</v>
      </c>
      <c r="Q7" s="39">
        <v>5179</v>
      </c>
      <c r="R7" s="39">
        <v>58345</v>
      </c>
      <c r="S7" s="39">
        <v>722.42</v>
      </c>
      <c r="T7" s="39">
        <v>80.760000000000005</v>
      </c>
      <c r="U7" s="39">
        <v>57978</v>
      </c>
      <c r="V7" s="39">
        <v>212.16</v>
      </c>
      <c r="W7" s="39">
        <v>273.27</v>
      </c>
      <c r="X7" s="39">
        <v>97.5</v>
      </c>
      <c r="Y7" s="39">
        <v>106.79</v>
      </c>
      <c r="Z7" s="39">
        <v>109.19</v>
      </c>
      <c r="AA7" s="39">
        <v>110.6</v>
      </c>
      <c r="AB7" s="39">
        <v>109.68</v>
      </c>
      <c r="AC7" s="39">
        <v>111.96</v>
      </c>
      <c r="AD7" s="39">
        <v>112.69</v>
      </c>
      <c r="AE7" s="39">
        <v>113.16</v>
      </c>
      <c r="AF7" s="39">
        <v>112.15</v>
      </c>
      <c r="AG7" s="39">
        <v>111.44</v>
      </c>
      <c r="AH7" s="39">
        <v>112.83</v>
      </c>
      <c r="AI7" s="39">
        <v>4.32</v>
      </c>
      <c r="AJ7" s="39">
        <v>0</v>
      </c>
      <c r="AK7" s="39">
        <v>0</v>
      </c>
      <c r="AL7" s="39">
        <v>0</v>
      </c>
      <c r="AM7" s="39">
        <v>0</v>
      </c>
      <c r="AN7" s="39">
        <v>0.41</v>
      </c>
      <c r="AO7" s="39">
        <v>0.54</v>
      </c>
      <c r="AP7" s="39">
        <v>0.68</v>
      </c>
      <c r="AQ7" s="39">
        <v>1</v>
      </c>
      <c r="AR7" s="39">
        <v>1.03</v>
      </c>
      <c r="AS7" s="39">
        <v>1.05</v>
      </c>
      <c r="AT7" s="39">
        <v>163.47999999999999</v>
      </c>
      <c r="AU7" s="39">
        <v>172</v>
      </c>
      <c r="AV7" s="39">
        <v>186.53</v>
      </c>
      <c r="AW7" s="39">
        <v>203.58</v>
      </c>
      <c r="AX7" s="39">
        <v>218.12</v>
      </c>
      <c r="AY7" s="39">
        <v>335.95</v>
      </c>
      <c r="AZ7" s="39">
        <v>346.59</v>
      </c>
      <c r="BA7" s="39">
        <v>357.82</v>
      </c>
      <c r="BB7" s="39">
        <v>355.5</v>
      </c>
      <c r="BC7" s="39">
        <v>349.83</v>
      </c>
      <c r="BD7" s="39">
        <v>261.93</v>
      </c>
      <c r="BE7" s="39">
        <v>518.11</v>
      </c>
      <c r="BF7" s="39">
        <v>498.56</v>
      </c>
      <c r="BG7" s="39">
        <v>477.18</v>
      </c>
      <c r="BH7" s="39">
        <v>462.87</v>
      </c>
      <c r="BI7" s="39">
        <v>452.25</v>
      </c>
      <c r="BJ7" s="39">
        <v>319.82</v>
      </c>
      <c r="BK7" s="39">
        <v>312.02999999999997</v>
      </c>
      <c r="BL7" s="39">
        <v>307.45999999999998</v>
      </c>
      <c r="BM7" s="39">
        <v>312.58</v>
      </c>
      <c r="BN7" s="39">
        <v>314.87</v>
      </c>
      <c r="BO7" s="39">
        <v>270.45999999999998</v>
      </c>
      <c r="BP7" s="39">
        <v>82.36</v>
      </c>
      <c r="BQ7" s="39">
        <v>82.82</v>
      </c>
      <c r="BR7" s="39">
        <v>83.89</v>
      </c>
      <c r="BS7" s="39">
        <v>84.9</v>
      </c>
      <c r="BT7" s="39">
        <v>85.33</v>
      </c>
      <c r="BU7" s="39">
        <v>105.21</v>
      </c>
      <c r="BV7" s="39">
        <v>105.71</v>
      </c>
      <c r="BW7" s="39">
        <v>106.01</v>
      </c>
      <c r="BX7" s="39">
        <v>104.57</v>
      </c>
      <c r="BY7" s="39">
        <v>103.54</v>
      </c>
      <c r="BZ7" s="39">
        <v>103.91</v>
      </c>
      <c r="CA7" s="39">
        <v>340.88</v>
      </c>
      <c r="CB7" s="39">
        <v>338.93</v>
      </c>
      <c r="CC7" s="39">
        <v>334.97</v>
      </c>
      <c r="CD7" s="39">
        <v>331</v>
      </c>
      <c r="CE7" s="39">
        <v>330.15</v>
      </c>
      <c r="CF7" s="39">
        <v>162.59</v>
      </c>
      <c r="CG7" s="39">
        <v>162.15</v>
      </c>
      <c r="CH7" s="39">
        <v>162.24</v>
      </c>
      <c r="CI7" s="39">
        <v>165.47</v>
      </c>
      <c r="CJ7" s="39">
        <v>167.46</v>
      </c>
      <c r="CK7" s="39">
        <v>167.11</v>
      </c>
      <c r="CL7" s="39">
        <v>64.36</v>
      </c>
      <c r="CM7" s="39">
        <v>65.150000000000006</v>
      </c>
      <c r="CN7" s="39">
        <v>65.459999999999994</v>
      </c>
      <c r="CO7" s="39">
        <v>65.08</v>
      </c>
      <c r="CP7" s="39">
        <v>65.040000000000006</v>
      </c>
      <c r="CQ7" s="39">
        <v>59.17</v>
      </c>
      <c r="CR7" s="39">
        <v>59.34</v>
      </c>
      <c r="CS7" s="39">
        <v>59.11</v>
      </c>
      <c r="CT7" s="39">
        <v>59.74</v>
      </c>
      <c r="CU7" s="39">
        <v>59.46</v>
      </c>
      <c r="CV7" s="39">
        <v>60.27</v>
      </c>
      <c r="CW7" s="39">
        <v>86.76</v>
      </c>
      <c r="CX7" s="39">
        <v>85.9</v>
      </c>
      <c r="CY7" s="39">
        <v>86.23</v>
      </c>
      <c r="CZ7" s="39">
        <v>86.97</v>
      </c>
      <c r="DA7" s="39">
        <v>86.68</v>
      </c>
      <c r="DB7" s="39">
        <v>87.6</v>
      </c>
      <c r="DC7" s="39">
        <v>87.74</v>
      </c>
      <c r="DD7" s="39">
        <v>87.91</v>
      </c>
      <c r="DE7" s="39">
        <v>87.28</v>
      </c>
      <c r="DF7" s="39">
        <v>87.41</v>
      </c>
      <c r="DG7" s="39">
        <v>89.92</v>
      </c>
      <c r="DH7" s="39">
        <v>40.51</v>
      </c>
      <c r="DI7" s="39">
        <v>42.2</v>
      </c>
      <c r="DJ7" s="39">
        <v>43.95</v>
      </c>
      <c r="DK7" s="39">
        <v>45.54</v>
      </c>
      <c r="DL7" s="39">
        <v>46.41</v>
      </c>
      <c r="DM7" s="39">
        <v>45.25</v>
      </c>
      <c r="DN7" s="39">
        <v>46.27</v>
      </c>
      <c r="DO7" s="39">
        <v>46.88</v>
      </c>
      <c r="DP7" s="39">
        <v>46.94</v>
      </c>
      <c r="DQ7" s="39">
        <v>47.62</v>
      </c>
      <c r="DR7" s="39">
        <v>48.85</v>
      </c>
      <c r="DS7" s="39">
        <v>3.21</v>
      </c>
      <c r="DT7" s="39">
        <v>11.02</v>
      </c>
      <c r="DU7" s="39">
        <v>13.44</v>
      </c>
      <c r="DV7" s="39">
        <v>16.75</v>
      </c>
      <c r="DW7" s="39">
        <v>15.5</v>
      </c>
      <c r="DX7" s="39">
        <v>10.71</v>
      </c>
      <c r="DY7" s="39">
        <v>10.93</v>
      </c>
      <c r="DZ7" s="39">
        <v>13.39</v>
      </c>
      <c r="EA7" s="39">
        <v>14.48</v>
      </c>
      <c r="EB7" s="39">
        <v>16.27</v>
      </c>
      <c r="EC7" s="39">
        <v>17.8</v>
      </c>
      <c r="ED7" s="39">
        <v>0.49</v>
      </c>
      <c r="EE7" s="39">
        <v>0.63</v>
      </c>
      <c r="EF7" s="39">
        <v>0.74</v>
      </c>
      <c r="EG7" s="39">
        <v>0.64</v>
      </c>
      <c r="EH7" s="39">
        <v>0.67</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米原　誠</cp:lastModifiedBy>
  <dcterms:created xsi:type="dcterms:W3CDTF">2019-12-05T04:07:17Z</dcterms:created>
  <dcterms:modified xsi:type="dcterms:W3CDTF">2020-01-20T10:45:06Z</dcterms:modified>
  <cp:category/>
</cp:coreProperties>
</file>