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ksv14\建設水道部\水道営業課\◎H17～\○経営比較分析\R02\"/>
    </mc:Choice>
  </mc:AlternateContent>
  <xr:revisionPtr revIDLastSave="0" documentId="13_ncr:1_{72F9F45C-0108-4AD6-AB29-3861210A27A2}" xr6:coauthVersionLast="44" xr6:coauthVersionMax="44" xr10:uidLastSave="{00000000-0000-0000-0000-000000000000}"/>
  <workbookProtection workbookAlgorithmName="SHA-512" workbookHashValue="3daDYgrQ3xw6dvaB8JHmSBzhg+6UjoVfkZg5OihXco/duLa7gR0TOLatpJ18YTzQ9x02u5lp4mEFmbsAcIZtaA==" workbookSaltValue="jSwI5CFVqECVBL+PtZTNb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<sst xmlns="http://schemas.openxmlformats.org/spreadsheetml/2006/main" count="228" uniqueCount="114">
  <si>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</si>
  <si>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</si>
  <si>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</si>
  <si>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</si>
  <si>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</si>
  <si>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</si>
  <si>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</si>
  <si>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</si>
  <si>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</si>
  <si>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</si>
  <si>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</si>
  <si>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</si>
  <si>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</si>
  <si>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</si>
  <si>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</si>
  <si>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</si>
  <si>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</si>
  <si>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</si>
  <si>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</si>
  <si>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</si>
  <si>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</si>
  <si>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</si>
  <si>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</si>
  <si>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</si>
  <si>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</si>
  <si>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</si>
  <si>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</si>
  <si>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</si>
  <si>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</si>
  <si>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</si>
  <si>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</si>
  <si>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</si>
  <si>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</si>
  <si>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</si>
  <si>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</si>
  <si>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</si>
  <si>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</si>
  <si>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</si>
  <si>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</si>
  <si>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</si>
  <si>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</si>
  <si>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</si>
  <si>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</si>
  <si>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</si>
  <si>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</si>
  <si>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</si>
  <si>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</si>
  <si>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</si>
  <si>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</si>
  <si>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</si>
  <si>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</si>
  <si>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</si>
  <si>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</si>
  <si>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</si>
  <si>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</si>
  <si>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</si>
  <si>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</si>
  <si>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</si>
  <si>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</si>
  <si>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</si>
  <si>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</si>
  <si>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</si>
  <si>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</si>
  <si>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</si>
  <si>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</si>
  <si>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</si>
  <si>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</si>
  <si>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</si>
  <si>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</si>
  <si>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</si>
  <si>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</si>
  <si>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</si>
  <si>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</si>
  <si>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</si>
  <si>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</si>
  <si>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</si>
  <si>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</si>
  <si>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</si>
  <si>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</si>
  <si>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</si>
  <si>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</si>
  <si>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</si>
  <si>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</si>
  <si>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</si>
  <si>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</si>
  <si>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</si>
  <si>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</si>
  <si>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</si>
  <si>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</si>
  <si>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</si>
  <si>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</si>
  <si>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</si>
  <si>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</si>
  <si>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</si>
  <si>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</si>
  <si>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</si>
  <si>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</si>
  <si>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</si>
  <si>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</si>
  <si>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</si>
  <si>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</si>
  <si>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</si>
  <si>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</si>
  <si>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</si>
  <si>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</si>
  <si>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</si>
  <si>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</si>
  <si>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</si>
  <si>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</si>
  <si>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</si>
  <si>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</si>
  <si>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【②管路経年化率】は類似団体平均を下回っており平成29年度をピークに減少傾向となっているが、以前として比率は高い数値となっている。
　本市水道事業では、平成22年度に策定した「石狩市水道施設更新計画（令和２年10月改訂）」や「石狩市水道事業経営戦略」に基づき、市内各地域の老朽化施設の更新を今後も計画的に実施していくこととしている。
　また、管路の更新率については【③管路更新率】のとおりとなっている。なお、【①有形固定資産減価償却率】は、平成26年度の地方公営企業会計制度見直しでみなし償却制度が廃止されたことを要因として、平均値、当該値ともに平成26年度以降数値が上昇している。</t>
    <rPh sb="11" eb="13">
      <t>ルイジ</t>
    </rPh>
    <rPh sb="13" eb="15">
      <t>ダンタイ</t>
    </rPh>
    <rPh sb="15" eb="17">
      <t>ヘイキン</t>
    </rPh>
    <rPh sb="18" eb="20">
      <t>シタマワ</t>
    </rPh>
    <rPh sb="24" eb="26">
      <t>ヘイセイ</t>
    </rPh>
    <rPh sb="28" eb="30">
      <t>ネンド</t>
    </rPh>
    <rPh sb="35" eb="37">
      <t>ゲンショウ</t>
    </rPh>
    <rPh sb="37" eb="39">
      <t>ケイコウ</t>
    </rPh>
    <rPh sb="47" eb="49">
      <t>イゼン</t>
    </rPh>
    <rPh sb="52" eb="54">
      <t>ヒリツ</t>
    </rPh>
    <rPh sb="55" eb="56">
      <t>タカ</t>
    </rPh>
    <rPh sb="57" eb="59">
      <t>スウチ</t>
    </rPh>
    <rPh sb="101" eb="103">
      <t>レイワ</t>
    </rPh>
    <phoneticPr fontId="4"/>
  </si>
  <si>
    <t>　本市水道事業では、経営状況の厳しさから平成25年３月使用分から改定率16.7％の料金値上げを実施したところであるが、その後の経営状況は徐々に改善傾向にある一方、令和３年３月使用分からの料金改定い伴い、一定程度の減収となる見込みであることに加え、水道施設の老朽化による更新や耐震化に要する費用の増加等により、今後の経営も厳しい状況が見込まれる。
　このことから、令和３年３月に「石狩市水道事業経営戦略」を改訂し、その他各種計画と併せフォローアップを行いながら、安定経営に努めるとともに、市民や事業者に安全かつ満足頂ける水道水を安定供給し、効率的な事業実施を図り、将来にわたり健全な水道事業経営の実現を目指すこととする。</t>
    <rPh sb="1" eb="3">
      <t>ホンシ</t>
    </rPh>
    <rPh sb="3" eb="5">
      <t>スイドウ</t>
    </rPh>
    <rPh sb="5" eb="7">
      <t>ジギョウ</t>
    </rPh>
    <rPh sb="10" eb="12">
      <t>ケイエイ</t>
    </rPh>
    <rPh sb="12" eb="14">
      <t>ジョウキョウ</t>
    </rPh>
    <rPh sb="15" eb="16">
      <t>キビ</t>
    </rPh>
    <rPh sb="61" eb="62">
      <t>ゴ</t>
    </rPh>
    <rPh sb="63" eb="65">
      <t>ケイエイ</t>
    </rPh>
    <rPh sb="65" eb="67">
      <t>ジョウキョウ</t>
    </rPh>
    <rPh sb="68" eb="70">
      <t>ジョジョ</t>
    </rPh>
    <rPh sb="71" eb="73">
      <t>カイゼン</t>
    </rPh>
    <rPh sb="73" eb="75">
      <t>ケイコウ</t>
    </rPh>
    <rPh sb="78" eb="80">
      <t>イッポウ</t>
    </rPh>
    <rPh sb="81" eb="83">
      <t>レイワ</t>
    </rPh>
    <rPh sb="84" eb="85">
      <t>ネン</t>
    </rPh>
    <rPh sb="86" eb="87">
      <t>ガツ</t>
    </rPh>
    <rPh sb="87" eb="89">
      <t>シヨウ</t>
    </rPh>
    <rPh sb="89" eb="90">
      <t>ブン</t>
    </rPh>
    <rPh sb="93" eb="95">
      <t>リョウキン</t>
    </rPh>
    <rPh sb="95" eb="97">
      <t>カイテイ</t>
    </rPh>
    <rPh sb="98" eb="99">
      <t>トモナ</t>
    </rPh>
    <rPh sb="101" eb="103">
      <t>イッテイ</t>
    </rPh>
    <rPh sb="103" eb="105">
      <t>テイド</t>
    </rPh>
    <rPh sb="106" eb="108">
      <t>ゲンシュウ</t>
    </rPh>
    <rPh sb="111" eb="113">
      <t>ミコ</t>
    </rPh>
    <rPh sb="120" eb="121">
      <t>クワ</t>
    </rPh>
    <rPh sb="137" eb="140">
      <t>タイシンカ</t>
    </rPh>
    <rPh sb="147" eb="149">
      <t>ゾウカ</t>
    </rPh>
    <rPh sb="149" eb="150">
      <t>トウ</t>
    </rPh>
    <rPh sb="181" eb="183">
      <t>レイワ</t>
    </rPh>
    <rPh sb="184" eb="185">
      <t>ネン</t>
    </rPh>
    <rPh sb="186" eb="187">
      <t>ガツ</t>
    </rPh>
    <rPh sb="189" eb="192">
      <t>イシカリシ</t>
    </rPh>
    <rPh sb="192" eb="194">
      <t>スイドウ</t>
    </rPh>
    <rPh sb="194" eb="196">
      <t>ジギョウ</t>
    </rPh>
    <rPh sb="196" eb="198">
      <t>ケイエイ</t>
    </rPh>
    <rPh sb="198" eb="200">
      <t>センリャク</t>
    </rPh>
    <rPh sb="202" eb="204">
      <t>カイテイ</t>
    </rPh>
    <rPh sb="208" eb="209">
      <t>タ</t>
    </rPh>
    <rPh sb="209" eb="211">
      <t>カクシュ</t>
    </rPh>
    <rPh sb="211" eb="213">
      <t>ケイカク</t>
    </rPh>
    <rPh sb="214" eb="215">
      <t>アワ</t>
    </rPh>
    <rPh sb="224" eb="225">
      <t>オコナ</t>
    </rPh>
    <phoneticPr fontId="4"/>
  </si>
  <si>
    <t>　本市水道事業は、老朽化施設の更新等に要する費用や旧石狩市域における地下水から石狩西部広域水道企業団用水への水源切り替えに係る費用の増加、人口減少等による有収水量の減少など、厳しい経営状況を踏まえ、施設規模のダウンサイジングや職員数の削減などにより経費の節減に取り組んだが、平成25年３月使用分から改定率16.7％の料金値上げを実施した。
　その結果、【②累積欠損金比率】は平成27年度以降0％で推移しており、【③流動比率】も類似団体平均を下回っているが、上昇傾向となっている。
　また、近年においては石狩湾新港地域の順調な企業進出、操業に伴う使用水量の増加等により、本市全体の水需要としては微増傾向にあり、今後は横ばいで推移するものと予測している。
　一方で、平成28年度に策定した「石狩市水道事業経営戦略（令和３年３月改訂予定）」において、４年毎に料金の見直しを行うこととしており、平成29年度は見直しを行わなかったが、これまでの状況を踏まえ、経営の健全性が維持される範囲で、令和３年３月使用分から逓増料金制が未だ残る、主に家庭向け従量料金の区画を拡充し、逓増料金の緩和を図る料金改定を予定している。</t>
    <rPh sb="17" eb="18">
      <t>トウ</t>
    </rPh>
    <rPh sb="19" eb="20">
      <t>ヨウ</t>
    </rPh>
    <rPh sb="22" eb="24">
      <t>ヒヨウ</t>
    </rPh>
    <rPh sb="61" eb="62">
      <t>カカワ</t>
    </rPh>
    <rPh sb="73" eb="74">
      <t>トウ</t>
    </rPh>
    <rPh sb="87" eb="88">
      <t>キビ</t>
    </rPh>
    <rPh sb="90" eb="92">
      <t>ケイエイ</t>
    </rPh>
    <rPh sb="92" eb="94">
      <t>ジョウキョウ</t>
    </rPh>
    <rPh sb="95" eb="96">
      <t>フ</t>
    </rPh>
    <rPh sb="99" eb="101">
      <t>シセツ</t>
    </rPh>
    <rPh sb="101" eb="103">
      <t>キボ</t>
    </rPh>
    <rPh sb="113" eb="116">
      <t>ショクインスウ</t>
    </rPh>
    <rPh sb="117" eb="119">
      <t>サクゲン</t>
    </rPh>
    <rPh sb="124" eb="126">
      <t>ケイヒ</t>
    </rPh>
    <rPh sb="127" eb="129">
      <t>セツゲン</t>
    </rPh>
    <rPh sb="130" eb="131">
      <t>ト</t>
    </rPh>
    <rPh sb="132" eb="133">
      <t>ク</t>
    </rPh>
    <rPh sb="173" eb="175">
      <t>ケッカ</t>
    </rPh>
    <rPh sb="178" eb="180">
      <t>ルイセキ</t>
    </rPh>
    <rPh sb="180" eb="182">
      <t>ケッソン</t>
    </rPh>
    <rPh sb="182" eb="183">
      <t>キン</t>
    </rPh>
    <rPh sb="183" eb="185">
      <t>ヒリツ</t>
    </rPh>
    <rPh sb="187" eb="189">
      <t>ヘイセイ</t>
    </rPh>
    <rPh sb="191" eb="193">
      <t>ネンド</t>
    </rPh>
    <rPh sb="193" eb="195">
      <t>イコウ</t>
    </rPh>
    <rPh sb="198" eb="200">
      <t>スイイ</t>
    </rPh>
    <rPh sb="207" eb="209">
      <t>リュウドウ</t>
    </rPh>
    <rPh sb="209" eb="211">
      <t>ヒリツ</t>
    </rPh>
    <rPh sb="213" eb="215">
      <t>ルイジ</t>
    </rPh>
    <rPh sb="215" eb="217">
      <t>ダンタイ</t>
    </rPh>
    <rPh sb="217" eb="219">
      <t>ヘイキン</t>
    </rPh>
    <rPh sb="220" eb="222">
      <t>シタマワ</t>
    </rPh>
    <rPh sb="228" eb="230">
      <t>ジョウショウ</t>
    </rPh>
    <rPh sb="230" eb="232">
      <t>ケイコウ</t>
    </rPh>
    <rPh sb="244" eb="246">
      <t>キンネン</t>
    </rPh>
    <rPh sb="251" eb="253">
      <t>イシカリ</t>
    </rPh>
    <rPh sb="253" eb="254">
      <t>ワン</t>
    </rPh>
    <rPh sb="254" eb="256">
      <t>シンコウ</t>
    </rPh>
    <rPh sb="256" eb="258">
      <t>チイキ</t>
    </rPh>
    <rPh sb="259" eb="261">
      <t>ジュンチョウ</t>
    </rPh>
    <rPh sb="262" eb="264">
      <t>キギョウ</t>
    </rPh>
    <rPh sb="264" eb="266">
      <t>シンシュツ</t>
    </rPh>
    <rPh sb="267" eb="269">
      <t>ソウギョウ</t>
    </rPh>
    <rPh sb="270" eb="271">
      <t>トモナ</t>
    </rPh>
    <rPh sb="272" eb="274">
      <t>シヨウ</t>
    </rPh>
    <rPh sb="274" eb="276">
      <t>スイリョウ</t>
    </rPh>
    <rPh sb="277" eb="279">
      <t>ゾウカ</t>
    </rPh>
    <rPh sb="279" eb="280">
      <t>トウ</t>
    </rPh>
    <rPh sb="284" eb="286">
      <t>ホンシ</t>
    </rPh>
    <rPh sb="286" eb="288">
      <t>ゼンタイ</t>
    </rPh>
    <rPh sb="289" eb="290">
      <t>ミズ</t>
    </rPh>
    <rPh sb="290" eb="292">
      <t>ジュヨウ</t>
    </rPh>
    <rPh sb="296" eb="298">
      <t>ビゾウ</t>
    </rPh>
    <rPh sb="298" eb="300">
      <t>ケイコウ</t>
    </rPh>
    <rPh sb="304" eb="306">
      <t>コンゴ</t>
    </rPh>
    <rPh sb="307" eb="308">
      <t>ヨコ</t>
    </rPh>
    <rPh sb="311" eb="313">
      <t>スイイ</t>
    </rPh>
    <rPh sb="318" eb="320">
      <t>ヨソク</t>
    </rPh>
    <rPh sb="327" eb="329">
      <t>イッポウ</t>
    </rPh>
    <rPh sb="331" eb="333">
      <t>ヘイセイ</t>
    </rPh>
    <rPh sb="335" eb="337">
      <t>ネンド</t>
    </rPh>
    <rPh sb="338" eb="340">
      <t>サクテイ</t>
    </rPh>
    <rPh sb="355" eb="357">
      <t>レイワ</t>
    </rPh>
    <rPh sb="358" eb="359">
      <t>ネン</t>
    </rPh>
    <rPh sb="360" eb="361">
      <t>ガツ</t>
    </rPh>
    <rPh sb="361" eb="363">
      <t>カイテイ</t>
    </rPh>
    <rPh sb="363" eb="365">
      <t>ヨテイ</t>
    </rPh>
    <rPh sb="424" eb="426">
      <t>ケイエイ</t>
    </rPh>
    <rPh sb="427" eb="430">
      <t>ケンゼンセイ</t>
    </rPh>
    <rPh sb="431" eb="433">
      <t>イジ</t>
    </rPh>
    <rPh sb="436" eb="438">
      <t>ハンイ</t>
    </rPh>
    <rPh sb="451" eb="453">
      <t>テイゾウ</t>
    </rPh>
    <rPh sb="453" eb="456">
      <t>リョウキンセイ</t>
    </rPh>
    <rPh sb="457" eb="458">
      <t>イマ</t>
    </rPh>
    <rPh sb="459" eb="460">
      <t>ノコ</t>
    </rPh>
    <rPh sb="480" eb="482">
      <t>テイゾウ</t>
    </rPh>
    <rPh sb="482" eb="484">
      <t>リョウキン</t>
    </rPh>
    <rPh sb="485" eb="487">
      <t>カンワ</t>
    </rPh>
    <rPh sb="488" eb="4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</si>
</sst>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0.74</c:v>
                </c:pt>
                <c:pt idx="2">
                  <c:v>0.64</c:v>
                </c:pt>
                <c:pt idx="3">
                  <c:v>0.67</c:v>
                </c:pt>
                <c:pt idx="4">
                  <c:v>0.48</c:v>
                </c:pt>
              </c:numCache>
            </c:numRef>
          </c:val>
          <c:extLst>
            <c:ext xmlns:c16="http://schemas.microsoft.com/office/drawing/2014/chart" uri="{C3380CC4-5D6E-409C-BE32-E72D297353CC}">
              <c16:uniqueId val="{00000000-4E2A-4F4A-A92B-3C136233F6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E2A-4F4A-A92B-3C136233F6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65.150000000000006</c:v>
                </c:pt>
                <c:pt idx="1">
                  <c:v>65.459999999999994</c:v>
                </c:pt>
                <c:pt idx="2">
                  <c:v>65.08</c:v>
                </c:pt>
                <c:pt idx="3">
                  <c:v>65.040000000000006</c:v>
                </c:pt>
                <c:pt idx="4">
                  <c:v>65.53</c:v>
                </c:pt>
              </c:numCache>
            </c:numRef>
          </c:val>
          <c:extLst>
            <c:ext xmlns:c16="http://schemas.microsoft.com/office/drawing/2014/chart" uri="{C3380CC4-5D6E-409C-BE32-E72D297353CC}">
              <c16:uniqueId val="{00000000-A9FD-461A-823B-739966AD83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9FD-461A-823B-739966AD83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c:v>
                </c:pt>
                <c:pt idx="1">
                  <c:v>86.23</c:v>
                </c:pt>
                <c:pt idx="2">
                  <c:v>86.97</c:v>
                </c:pt>
                <c:pt idx="3">
                  <c:v>86.68</c:v>
                </c:pt>
                <c:pt idx="4">
                  <c:v>86.75</c:v>
                </c:pt>
              </c:numCache>
            </c:numRef>
          </c:val>
          <c:extLst>
            <c:ext xmlns:c16="http://schemas.microsoft.com/office/drawing/2014/chart" uri="{C3380CC4-5D6E-409C-BE32-E72D297353CC}">
              <c16:uniqueId val="{00000000-EAB2-44E8-8499-285B3B087C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AB2-44E8-8499-285B3B087C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106.79</c:v>
                </c:pt>
                <c:pt idx="1">
                  <c:v>109.19</c:v>
                </c:pt>
                <c:pt idx="2">
                  <c:v>110.6</c:v>
                </c:pt>
                <c:pt idx="3">
                  <c:v>109.68</c:v>
                </c:pt>
                <c:pt idx="4">
                  <c:v>106.37</c:v>
                </c:pt>
              </c:numCache>
            </c:numRef>
          </c:val>
          <c:extLst>
            <c:ext xmlns:c16="http://schemas.microsoft.com/office/drawing/2014/chart" uri="{C3380CC4-5D6E-409C-BE32-E72D297353CC}">
              <c16:uniqueId val="{00000000-DDD2-47AB-A4FC-C9D40D6E05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DD2-47AB-A4FC-C9D40D6E05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42.2</c:v>
                </c:pt>
                <c:pt idx="1">
                  <c:v>43.95</c:v>
                </c:pt>
                <c:pt idx="2">
                  <c:v>45.54</c:v>
                </c:pt>
                <c:pt idx="3">
                  <c:v>46.41</c:v>
                </c:pt>
                <c:pt idx="4">
                  <c:v>47.89</c:v>
                </c:pt>
              </c:numCache>
            </c:numRef>
          </c:val>
          <c:extLst>
            <c:ext xmlns:c16="http://schemas.microsoft.com/office/drawing/2014/chart" uri="{C3380CC4-5D6E-409C-BE32-E72D297353CC}">
              <c16:uniqueId val="{00000000-BF92-43E5-B82F-11305265FA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F92-43E5-B82F-11305265FA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11.02</c:v>
                </c:pt>
                <c:pt idx="1">
                  <c:v>13.44</c:v>
                </c:pt>
                <c:pt idx="2">
                  <c:v>16.75</c:v>
                </c:pt>
                <c:pt idx="3">
                  <c:v>15.5</c:v>
                </c:pt>
                <c:pt idx="4">
                  <c:v>15.26</c:v>
                </c:pt>
              </c:numCache>
            </c:numRef>
          </c:val>
          <c:extLst>
            <c:ext xmlns:c16="http://schemas.microsoft.com/office/drawing/2014/chart" uri="{C3380CC4-5D6E-409C-BE32-E72D297353CC}">
              <c16:uniqueId val="{00000000-CF71-41E7-9C36-7D9BCBDA4F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F71-41E7-9C36-7D9BCBDA4F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81-4055-B999-1DD2A3CAF4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581-4055-B999-1DD2A3CAF4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172</c:v>
                </c:pt>
                <c:pt idx="1">
                  <c:v>186.53</c:v>
                </c:pt>
                <c:pt idx="2">
                  <c:v>203.58</c:v>
                </c:pt>
                <c:pt idx="3">
                  <c:v>218.12</c:v>
                </c:pt>
                <c:pt idx="4">
                  <c:v>233.47</c:v>
                </c:pt>
              </c:numCache>
            </c:numRef>
          </c:val>
          <c:extLst>
            <c:ext xmlns:c16="http://schemas.microsoft.com/office/drawing/2014/chart" uri="{C3380CC4-5D6E-409C-BE32-E72D297353CC}">
              <c16:uniqueId val="{00000000-48F0-4EF5-ABA7-A706A46828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8F0-4EF5-ABA7-A706A46828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498.56</c:v>
                </c:pt>
                <c:pt idx="1">
                  <c:v>477.18</c:v>
                </c:pt>
                <c:pt idx="2">
                  <c:v>462.87</c:v>
                </c:pt>
                <c:pt idx="3">
                  <c:v>452.25</c:v>
                </c:pt>
                <c:pt idx="4">
                  <c:v>434.14</c:v>
                </c:pt>
              </c:numCache>
            </c:numRef>
          </c:val>
          <c:extLst>
            <c:ext xmlns:c16="http://schemas.microsoft.com/office/drawing/2014/chart" uri="{C3380CC4-5D6E-409C-BE32-E72D297353CC}">
              <c16:uniqueId val="{00000000-A646-42CD-B777-75F11686D0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646-42CD-B777-75F11686D0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82.82</c:v>
                </c:pt>
                <c:pt idx="1">
                  <c:v>83.89</c:v>
                </c:pt>
                <c:pt idx="2">
                  <c:v>84.9</c:v>
                </c:pt>
                <c:pt idx="3">
                  <c:v>85.33</c:v>
                </c:pt>
                <c:pt idx="4">
                  <c:v>84.87</c:v>
                </c:pt>
              </c:numCache>
            </c:numRef>
          </c:val>
          <c:extLst>
            <c:ext xmlns:c16="http://schemas.microsoft.com/office/drawing/2014/chart" uri="{C3380CC4-5D6E-409C-BE32-E72D297353CC}">
              <c16:uniqueId val="{00000000-3B34-4E7F-8D83-AA44008E1A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B34-4E7F-8D83-AA44008E1A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338.93</c:v>
                </c:pt>
                <c:pt idx="1">
                  <c:v>334.97</c:v>
                </c:pt>
                <c:pt idx="2">
                  <c:v>331</c:v>
                </c:pt>
                <c:pt idx="3">
                  <c:v>330.15</c:v>
                </c:pt>
                <c:pt idx="4">
                  <c:v>332.32</c:v>
                </c:pt>
              </c:numCache>
            </c:numRef>
          </c:val>
          <c:extLst>
            <c:ext xmlns:c16="http://schemas.microsoft.com/office/drawing/2014/chart" uri="{C3380CC4-5D6E-409C-BE32-E72D297353CC}">
              <c16:uniqueId val="{00000000-461E-41DD-A824-FE3DFC4224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61E-41DD-A824-FE3DFC4224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1" zoomScale="70" zoomScaleNormal="70" workbookViewId="0">
      <selection activeCell="AI16" sqref="AI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石狩市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58288</v>
      </c>
      <c r="AM8" s="71"/>
      <c r="AN8" s="71"/>
      <c r="AO8" s="71"/>
      <c r="AP8" s="71"/>
      <c r="AQ8" s="71"/>
      <c r="AR8" s="71"/>
      <c r="AS8" s="71"/>
      <c r="AT8" s="67">
        <f>データ!$S$6</f>
        <v>722.42</v>
      </c>
      <c r="AU8" s="68"/>
      <c r="AV8" s="68"/>
      <c r="AW8" s="68"/>
      <c r="AX8" s="68"/>
      <c r="AY8" s="68"/>
      <c r="AZ8" s="68"/>
      <c r="BA8" s="68"/>
      <c r="BB8" s="70">
        <f>データ!$T$6</f>
        <v>80.680000000000007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58.6</v>
      </c>
      <c r="J10" s="68"/>
      <c r="K10" s="68"/>
      <c r="L10" s="68"/>
      <c r="M10" s="68"/>
      <c r="N10" s="68"/>
      <c r="O10" s="69"/>
      <c r="P10" s="70">
        <f>データ!$P$6</f>
        <v>99.59</v>
      </c>
      <c r="Q10" s="70"/>
      <c r="R10" s="70"/>
      <c r="S10" s="70"/>
      <c r="T10" s="70"/>
      <c r="U10" s="70"/>
      <c r="V10" s="70"/>
      <c r="W10" s="71">
        <f>データ!$Q$6</f>
        <v>5275</v>
      </c>
      <c r="X10" s="71"/>
      <c r="Y10" s="71"/>
      <c r="Z10" s="71"/>
      <c r="AA10" s="71"/>
      <c r="AB10" s="71"/>
      <c r="AC10" s="71"/>
      <c r="AD10" s="2"/>
      <c r="AE10" s="2"/>
      <c r="AF10" s="2"/>
      <c r="AG10" s="2"/>
      <c r="AH10" s="4"/>
      <c r="AI10" s="4"/>
      <c r="AJ10" s="4"/>
      <c r="AK10" s="4"/>
      <c r="AL10" s="71">
        <f>データ!$U$6</f>
        <v>57985</v>
      </c>
      <c r="AM10" s="71"/>
      <c r="AN10" s="71"/>
      <c r="AO10" s="71"/>
      <c r="AP10" s="71"/>
      <c r="AQ10" s="71"/>
      <c r="AR10" s="71"/>
      <c r="AS10" s="71"/>
      <c r="AT10" s="67">
        <f>データ!$V$6</f>
        <v>212.16</v>
      </c>
      <c r="AU10" s="68"/>
      <c r="AV10" s="68"/>
      <c r="AW10" s="68"/>
      <c r="AX10" s="68"/>
      <c r="AY10" s="68"/>
      <c r="AZ10" s="68"/>
      <c r="BA10" s="68"/>
      <c r="BB10" s="70">
        <f>データ!$W$6</f>
        <v>273.31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9OpitBdrlm/IokaNK+kqE+Dq91GytntuAawv6dOuXNOPVFwaqmh05qhG1DMSmY4bZm16u68FEqJIUaB4DeeOQw==" saltValue="iMfBQsSlH4hVrQGb686F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12351</v>
      </c>
      <c r="D6" s="34">
        <f t="shared" si="3"/>
        <v>46</v>
      </c>
      <c r="E6" s="34">
        <f t="shared" si="3"/>
        <v>1</v>
      </c>
      <c r="F6" s="34">
        <f t="shared" si="3"/>
        <v>0</v>
      </c>
      <c r="G6" s="34">
        <f t="shared" si="3"/>
        <v>1</v>
      </c>
      <c r="H6" s="34" t="str">
        <f t="shared" si="3"/>
        <v>北海道　石狩市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58.6</v>
      </c>
      <c r="P6" s="35">
        <f t="shared" si="3"/>
        <v>99.59</v>
      </c>
      <c r="Q6" s="35">
        <f t="shared" si="3"/>
        <v>5275</v>
      </c>
      <c r="R6" s="35">
        <f t="shared" si="3"/>
        <v>58288</v>
      </c>
      <c r="S6" s="35">
        <f t="shared" si="3"/>
        <v>722.42</v>
      </c>
      <c r="T6" s="35">
        <f t="shared" si="3"/>
        <v>80.680000000000007</v>
      </c>
      <c r="U6" s="35">
        <f t="shared" si="3"/>
        <v>57985</v>
      </c>
      <c r="V6" s="35">
        <f t="shared" si="3"/>
        <v>212.16</v>
      </c>
      <c r="W6" s="35">
        <f t="shared" si="3"/>
        <v>273.31</v>
      </c>
      <c r="X6" s="36">
        <f>IF(X7="",NA(),X7)</f>
        <v>106.79</v>
      </c>
      <c r="Y6" s="36">
        <f t="shared" ref="Y6:AG6" si="4">IF(Y7="",NA(),Y7)</f>
        <v>109.19</v>
      </c>
      <c r="Z6" s="36">
        <f t="shared" si="4"/>
        <v>110.6</v>
      </c>
      <c r="AA6" s="36">
        <f t="shared" si="4"/>
        <v>109.68</v>
      </c>
      <c r="AB6" s="36">
        <f t="shared" si="4"/>
        <v>106.37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172</v>
      </c>
      <c r="AU6" s="36">
        <f t="shared" ref="AU6:BC6" si="6">IF(AU7="",NA(),AU7)</f>
        <v>186.53</v>
      </c>
      <c r="AV6" s="36">
        <f t="shared" si="6"/>
        <v>203.58</v>
      </c>
      <c r="AW6" s="36">
        <f t="shared" si="6"/>
        <v>218.12</v>
      </c>
      <c r="AX6" s="36">
        <f t="shared" si="6"/>
        <v>233.47</v>
      </c>
      <c r="AY6" s="36">
        <f t="shared" si="6"/>
        <v>346.59</v>
      </c>
      <c r="AZ6" s="36">
        <f t="shared" si="6"/>
        <v>357.82</v>
      </c>
      <c r="BA6" s="36">
        <f t="shared" si="6"/>
        <v>355.5</v>
      </c>
      <c r="BB6" s="36">
        <f t="shared" si="6"/>
        <v>349.83</v>
      </c>
      <c r="BC6" s="36">
        <f t="shared" si="6"/>
        <v>360.86</v>
      </c>
      <c r="BD6" s="35" t="str">
        <f>IF(BD7="","",IF(BD7="-","【-】","【"&amp;SUBSTITUTE(TEXT(BD7,"#,##0.00"),"-","△")&amp;"】"))</f>
        <v>【264.97】</v>
      </c>
      <c r="BE6" s="36">
        <f>IF(BE7="",NA(),BE7)</f>
        <v>498.56</v>
      </c>
      <c r="BF6" s="36">
        <f t="shared" ref="BF6:BN6" si="7">IF(BF7="",NA(),BF7)</f>
        <v>477.18</v>
      </c>
      <c r="BG6" s="36">
        <f t="shared" si="7"/>
        <v>462.87</v>
      </c>
      <c r="BH6" s="36">
        <f t="shared" si="7"/>
        <v>452.25</v>
      </c>
      <c r="BI6" s="36">
        <f t="shared" si="7"/>
        <v>434.14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82.82</v>
      </c>
      <c r="BQ6" s="36">
        <f t="shared" ref="BQ6:BY6" si="8">IF(BQ7="",NA(),BQ7)</f>
        <v>83.89</v>
      </c>
      <c r="BR6" s="36">
        <f t="shared" si="8"/>
        <v>84.9</v>
      </c>
      <c r="BS6" s="36">
        <f t="shared" si="8"/>
        <v>85.33</v>
      </c>
      <c r="BT6" s="36">
        <f t="shared" si="8"/>
        <v>84.87</v>
      </c>
      <c r="BU6" s="36">
        <f t="shared" si="8"/>
        <v>105.71</v>
      </c>
      <c r="BV6" s="36">
        <f t="shared" si="8"/>
        <v>106.01</v>
      </c>
      <c r="BW6" s="36">
        <f t="shared" si="8"/>
        <v>104.57</v>
      </c>
      <c r="BX6" s="36">
        <f t="shared" si="8"/>
        <v>103.54</v>
      </c>
      <c r="BY6" s="36">
        <f t="shared" si="8"/>
        <v>103.32</v>
      </c>
      <c r="BZ6" s="35" t="str">
        <f>IF(BZ7="","",IF(BZ7="-","【-】","【"&amp;SUBSTITUTE(TEXT(BZ7,"#,##0.00"),"-","△")&amp;"】"))</f>
        <v>【103.24】</v>
      </c>
      <c r="CA6" s="36">
        <f>IF(CA7="",NA(),CA7)</f>
        <v>338.93</v>
      </c>
      <c r="CB6" s="36">
        <f t="shared" ref="CB6:CJ6" si="9">IF(CB7="",NA(),CB7)</f>
        <v>334.97</v>
      </c>
      <c r="CC6" s="36">
        <f t="shared" si="9"/>
        <v>331</v>
      </c>
      <c r="CD6" s="36">
        <f t="shared" si="9"/>
        <v>330.15</v>
      </c>
      <c r="CE6" s="36">
        <f t="shared" si="9"/>
        <v>332.32</v>
      </c>
      <c r="CF6" s="36">
        <f t="shared" si="9"/>
        <v>162.15</v>
      </c>
      <c r="CG6" s="36">
        <f t="shared" si="9"/>
        <v>162.24</v>
      </c>
      <c r="CH6" s="36">
        <f t="shared" si="9"/>
        <v>165.47</v>
      </c>
      <c r="CI6" s="36">
        <f t="shared" si="9"/>
        <v>167.46</v>
      </c>
      <c r="CJ6" s="36">
        <f t="shared" si="9"/>
        <v>168.56</v>
      </c>
      <c r="CK6" s="35" t="str">
        <f>IF(CK7="","",IF(CK7="-","【-】","【"&amp;SUBSTITUTE(TEXT(CK7,"#,##0.00"),"-","△")&amp;"】"))</f>
        <v>【168.38】</v>
      </c>
      <c r="CL6" s="36">
        <f>IF(CL7="",NA(),CL7)</f>
        <v>65.150000000000006</v>
      </c>
      <c r="CM6" s="36">
        <f t="shared" ref="CM6:CU6" si="10">IF(CM7="",NA(),CM7)</f>
        <v>65.459999999999994</v>
      </c>
      <c r="CN6" s="36">
        <f t="shared" si="10"/>
        <v>65.08</v>
      </c>
      <c r="CO6" s="36">
        <f t="shared" si="10"/>
        <v>65.040000000000006</v>
      </c>
      <c r="CP6" s="36">
        <f t="shared" si="10"/>
        <v>65.53</v>
      </c>
      <c r="CQ6" s="36">
        <f t="shared" si="10"/>
        <v>59.34</v>
      </c>
      <c r="CR6" s="36">
        <f t="shared" si="10"/>
        <v>59.11</v>
      </c>
      <c r="CS6" s="36">
        <f t="shared" si="10"/>
        <v>59.74</v>
      </c>
      <c r="CT6" s="36">
        <f t="shared" si="10"/>
        <v>59.46</v>
      </c>
      <c r="CU6" s="36">
        <f t="shared" si="10"/>
        <v>59.51</v>
      </c>
      <c r="CV6" s="35" t="str">
        <f>IF(CV7="","",IF(CV7="-","【-】","【"&amp;SUBSTITUTE(TEXT(CV7,"#,##0.00"),"-","△")&amp;"】"))</f>
        <v>【60.00】</v>
      </c>
      <c r="CW6" s="36">
        <f>IF(CW7="",NA(),CW7)</f>
        <v>85.9</v>
      </c>
      <c r="CX6" s="36">
        <f t="shared" ref="CX6:DF6" si="11">IF(CX7="",NA(),CX7)</f>
        <v>86.23</v>
      </c>
      <c r="CY6" s="36">
        <f t="shared" si="11"/>
        <v>86.97</v>
      </c>
      <c r="CZ6" s="36">
        <f t="shared" si="11"/>
        <v>86.68</v>
      </c>
      <c r="DA6" s="36">
        <f t="shared" si="11"/>
        <v>86.75</v>
      </c>
      <c r="DB6" s="36">
        <f t="shared" si="11"/>
        <v>87.74</v>
      </c>
      <c r="DC6" s="36">
        <f t="shared" si="11"/>
        <v>87.91</v>
      </c>
      <c r="DD6" s="36">
        <f t="shared" si="11"/>
        <v>87.28</v>
      </c>
      <c r="DE6" s="36">
        <f t="shared" si="11"/>
        <v>87.41</v>
      </c>
      <c r="DF6" s="36">
        <f t="shared" si="11"/>
        <v>87.08</v>
      </c>
      <c r="DG6" s="35" t="str">
        <f>IF(DG7="","",IF(DG7="-","【-】","【"&amp;SUBSTITUTE(TEXT(DG7,"#,##0.00"),"-","△")&amp;"】"))</f>
        <v>【89.80】</v>
      </c>
      <c r="DH6" s="36">
        <f>IF(DH7="",NA(),DH7)</f>
        <v>42.2</v>
      </c>
      <c r="DI6" s="36">
        <f t="shared" ref="DI6:DQ6" si="12">IF(DI7="",NA(),DI7)</f>
        <v>43.95</v>
      </c>
      <c r="DJ6" s="36">
        <f t="shared" si="12"/>
        <v>45.54</v>
      </c>
      <c r="DK6" s="36">
        <f t="shared" si="12"/>
        <v>46.41</v>
      </c>
      <c r="DL6" s="36">
        <f t="shared" si="12"/>
        <v>47.89</v>
      </c>
      <c r="DM6" s="36">
        <f t="shared" si="12"/>
        <v>46.27</v>
      </c>
      <c r="DN6" s="36">
        <f t="shared" si="12"/>
        <v>46.88</v>
      </c>
      <c r="DO6" s="36">
        <f t="shared" si="12"/>
        <v>46.94</v>
      </c>
      <c r="DP6" s="36">
        <f t="shared" si="12"/>
        <v>47.62</v>
      </c>
      <c r="DQ6" s="36">
        <f t="shared" si="12"/>
        <v>48.55</v>
      </c>
      <c r="DR6" s="35" t="str">
        <f>IF(DR7="","",IF(DR7="-","【-】","【"&amp;SUBSTITUTE(TEXT(DR7,"#,##0.00"),"-","△")&amp;"】"))</f>
        <v>【49.59】</v>
      </c>
      <c r="DS6" s="36">
        <f>IF(DS7="",NA(),DS7)</f>
        <v>11.02</v>
      </c>
      <c r="DT6" s="36">
        <f t="shared" ref="DT6:EB6" si="13">IF(DT7="",NA(),DT7)</f>
        <v>13.44</v>
      </c>
      <c r="DU6" s="36">
        <f t="shared" si="13"/>
        <v>16.75</v>
      </c>
      <c r="DV6" s="36">
        <f t="shared" si="13"/>
        <v>15.5</v>
      </c>
      <c r="DW6" s="36">
        <f t="shared" si="13"/>
        <v>15.26</v>
      </c>
      <c r="DX6" s="36">
        <f t="shared" si="13"/>
        <v>10.93</v>
      </c>
      <c r="DY6" s="36">
        <f t="shared" si="13"/>
        <v>13.39</v>
      </c>
      <c r="DZ6" s="36">
        <f t="shared" si="13"/>
        <v>14.48</v>
      </c>
      <c r="EA6" s="36">
        <f t="shared" si="13"/>
        <v>16.27</v>
      </c>
      <c r="EB6" s="36">
        <f t="shared" si="13"/>
        <v>17.11</v>
      </c>
      <c r="EC6" s="35" t="str">
        <f>IF(EC7="","",IF(EC7="-","【-】","【"&amp;SUBSTITUTE(TEXT(EC7,"#,##0.00"),"-","△")&amp;"】"))</f>
        <v>【19.44】</v>
      </c>
      <c r="ED6" s="36">
        <f>IF(ED7="",NA(),ED7)</f>
        <v>0.63</v>
      </c>
      <c r="EE6" s="36">
        <f t="shared" ref="EE6:EM6" si="14">IF(EE7="",NA(),EE7)</f>
        <v>0.74</v>
      </c>
      <c r="EF6" s="36">
        <f t="shared" si="14"/>
        <v>0.64</v>
      </c>
      <c r="EG6" s="36">
        <f t="shared" si="14"/>
        <v>0.67</v>
      </c>
      <c r="EH6" s="36">
        <f t="shared" si="14"/>
        <v>0.48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12351</v>
      </c>
      <c r="D7" s="38">
        <v>46</v>
      </c>
      <c r="E7" s="38">
        <v>1</v>
      </c>
      <c r="F7" s="38">
        <v>0</v>
      </c>
      <c r="G7" s="38">
        <v>1</v>
      </c>
      <c r="H7" s="38" t="s">
        <v>93</v>
      </c>
      <c r="I7" s="38" t="s">
        <v>94</v>
      </c>
      <c r="J7" s="38" t="s">
        <v>95</v>
      </c>
      <c r="K7" s="38" t="s">
        <v>96</v>
      </c>
      <c r="L7" s="38" t="s">
        <v>97</v>
      </c>
      <c r="M7" s="38" t="s">
        <v>98</v>
      </c>
      <c r="N7" s="39" t="s">
        <v>99</v>
      </c>
      <c r="O7" s="39">
        <v>58.6</v>
      </c>
      <c r="P7" s="39">
        <v>99.59</v>
      </c>
      <c r="Q7" s="39">
        <v>5275</v>
      </c>
      <c r="R7" s="39">
        <v>58288</v>
      </c>
      <c r="S7" s="39">
        <v>722.42</v>
      </c>
      <c r="T7" s="39">
        <v>80.680000000000007</v>
      </c>
      <c r="U7" s="39">
        <v>57985</v>
      </c>
      <c r="V7" s="39">
        <v>212.16</v>
      </c>
      <c r="W7" s="39">
        <v>273.31</v>
      </c>
      <c r="X7" s="39">
        <v>106.79</v>
      </c>
      <c r="Y7" s="39">
        <v>109.19</v>
      </c>
      <c r="Z7" s="39">
        <v>110.6</v>
      </c>
      <c r="AA7" s="39">
        <v>109.68</v>
      </c>
      <c r="AB7" s="39">
        <v>106.37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172</v>
      </c>
      <c r="AU7" s="39">
        <v>186.53</v>
      </c>
      <c r="AV7" s="39">
        <v>203.58</v>
      </c>
      <c r="AW7" s="39">
        <v>218.12</v>
      </c>
      <c r="AX7" s="39">
        <v>233.47</v>
      </c>
      <c r="AY7" s="39">
        <v>346.59</v>
      </c>
      <c r="AZ7" s="39">
        <v>357.82</v>
      </c>
      <c r="BA7" s="39">
        <v>355.5</v>
      </c>
      <c r="BB7" s="39">
        <v>349.83</v>
      </c>
      <c r="BC7" s="39">
        <v>360.86</v>
      </c>
      <c r="BD7" s="39">
        <v>264.97000000000003</v>
      </c>
      <c r="BE7" s="39">
        <v>498.56</v>
      </c>
      <c r="BF7" s="39">
        <v>477.18</v>
      </c>
      <c r="BG7" s="39">
        <v>462.87</v>
      </c>
      <c r="BH7" s="39">
        <v>452.25</v>
      </c>
      <c r="BI7" s="39">
        <v>434.14</v>
      </c>
      <c r="BJ7" s="39">
        <v>312.02999999999997</v>
      </c>
      <c r="BK7" s="39">
        <v>307.45999999999998</v>
      </c>
      <c r="BL7" s="39">
        <v>312.58</v>
      </c>
      <c r="BM7" s="39">
        <v>314.87</v>
      </c>
      <c r="BN7" s="39">
        <v>309.27999999999997</v>
      </c>
      <c r="BO7" s="39">
        <v>266.61</v>
      </c>
      <c r="BP7" s="39">
        <v>82.82</v>
      </c>
      <c r="BQ7" s="39">
        <v>83.89</v>
      </c>
      <c r="BR7" s="39">
        <v>84.9</v>
      </c>
      <c r="BS7" s="39">
        <v>85.33</v>
      </c>
      <c r="BT7" s="39">
        <v>84.87</v>
      </c>
      <c r="BU7" s="39">
        <v>105.71</v>
      </c>
      <c r="BV7" s="39">
        <v>106.01</v>
      </c>
      <c r="BW7" s="39">
        <v>104.57</v>
      </c>
      <c r="BX7" s="39">
        <v>103.54</v>
      </c>
      <c r="BY7" s="39">
        <v>103.32</v>
      </c>
      <c r="BZ7" s="39">
        <v>103.24</v>
      </c>
      <c r="CA7" s="39">
        <v>338.93</v>
      </c>
      <c r="CB7" s="39">
        <v>334.97</v>
      </c>
      <c r="CC7" s="39">
        <v>331</v>
      </c>
      <c r="CD7" s="39">
        <v>330.15</v>
      </c>
      <c r="CE7" s="39">
        <v>332.32</v>
      </c>
      <c r="CF7" s="39">
        <v>162.15</v>
      </c>
      <c r="CG7" s="39">
        <v>162.24</v>
      </c>
      <c r="CH7" s="39">
        <v>165.47</v>
      </c>
      <c r="CI7" s="39">
        <v>167.46</v>
      </c>
      <c r="CJ7" s="39">
        <v>168.56</v>
      </c>
      <c r="CK7" s="39">
        <v>168.38</v>
      </c>
      <c r="CL7" s="39">
        <v>65.150000000000006</v>
      </c>
      <c r="CM7" s="39">
        <v>65.459999999999994</v>
      </c>
      <c r="CN7" s="39">
        <v>65.08</v>
      </c>
      <c r="CO7" s="39">
        <v>65.040000000000006</v>
      </c>
      <c r="CP7" s="39">
        <v>65.53</v>
      </c>
      <c r="CQ7" s="39">
        <v>59.34</v>
      </c>
      <c r="CR7" s="39">
        <v>59.11</v>
      </c>
      <c r="CS7" s="39">
        <v>59.74</v>
      </c>
      <c r="CT7" s="39">
        <v>59.46</v>
      </c>
      <c r="CU7" s="39">
        <v>59.51</v>
      </c>
      <c r="CV7" s="39">
        <v>60</v>
      </c>
      <c r="CW7" s="39">
        <v>85.9</v>
      </c>
      <c r="CX7" s="39">
        <v>86.23</v>
      </c>
      <c r="CY7" s="39">
        <v>86.97</v>
      </c>
      <c r="CZ7" s="39">
        <v>86.68</v>
      </c>
      <c r="DA7" s="39">
        <v>86.75</v>
      </c>
      <c r="DB7" s="39">
        <v>87.74</v>
      </c>
      <c r="DC7" s="39">
        <v>87.91</v>
      </c>
      <c r="DD7" s="39">
        <v>87.28</v>
      </c>
      <c r="DE7" s="39">
        <v>87.41</v>
      </c>
      <c r="DF7" s="39">
        <v>87.08</v>
      </c>
      <c r="DG7" s="39">
        <v>89.8</v>
      </c>
      <c r="DH7" s="39">
        <v>42.2</v>
      </c>
      <c r="DI7" s="39">
        <v>43.95</v>
      </c>
      <c r="DJ7" s="39">
        <v>45.54</v>
      </c>
      <c r="DK7" s="39">
        <v>46.41</v>
      </c>
      <c r="DL7" s="39">
        <v>47.89</v>
      </c>
      <c r="DM7" s="39">
        <v>46.27</v>
      </c>
      <c r="DN7" s="39">
        <v>46.88</v>
      </c>
      <c r="DO7" s="39">
        <v>46.94</v>
      </c>
      <c r="DP7" s="39">
        <v>47.62</v>
      </c>
      <c r="DQ7" s="39">
        <v>48.55</v>
      </c>
      <c r="DR7" s="39">
        <v>49.59</v>
      </c>
      <c r="DS7" s="39">
        <v>11.02</v>
      </c>
      <c r="DT7" s="39">
        <v>13.44</v>
      </c>
      <c r="DU7" s="39">
        <v>16.75</v>
      </c>
      <c r="DV7" s="39">
        <v>15.5</v>
      </c>
      <c r="DW7" s="39">
        <v>15.26</v>
      </c>
      <c r="DX7" s="39">
        <v>10.93</v>
      </c>
      <c r="DY7" s="39">
        <v>13.39</v>
      </c>
      <c r="DZ7" s="39">
        <v>14.48</v>
      </c>
      <c r="EA7" s="39">
        <v>16.27</v>
      </c>
      <c r="EB7" s="39">
        <v>17.11</v>
      </c>
      <c r="EC7" s="39">
        <v>19.440000000000001</v>
      </c>
      <c r="ED7" s="39">
        <v>0.63</v>
      </c>
      <c r="EE7" s="39">
        <v>0.74</v>
      </c>
      <c r="EF7" s="39">
        <v>0.64</v>
      </c>
      <c r="EG7" s="39">
        <v>0.67</v>
      </c>
      <c r="EH7" s="39">
        <v>0.48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宏</cp:lastModifiedBy>
  <cp:lastPrinted>2021-01-22T05:57:02Z</cp:lastPrinted>
  <dcterms:created xsi:type="dcterms:W3CDTF">2020-12-04T02:01:36Z</dcterms:created>
  <dcterms:modified xsi:type="dcterms:W3CDTF">2021-01-22T05:57:04Z</dcterms:modified>
  <cp:category/>
</cp:coreProperties>
</file>