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ksv14\建設水道部\水道営業課\◎H17～\○経営比較分析\R03\"/>
    </mc:Choice>
  </mc:AlternateContent>
  <xr:revisionPtr revIDLastSave="0" documentId="13_ncr:1_{4D560632-F6F9-4368-B7E6-885F6F08C3FC}" xr6:coauthVersionLast="44" xr6:coauthVersionMax="44" xr10:uidLastSave="{00000000-0000-0000-0000-000000000000}"/>
  <workbookProtection workbookAlgorithmName="SHA-512" workbookHashValue="8K86Ug7syPnV6zhRfsUlnix0KKFYvurzEQUEv0aA92o+FCwDY+tkpHxpwqnULP4oiU/K10tIjSr8N4YdBg0Bhw==" workbookSaltValue="7+nhV01nwbwRm8wdCFj0O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<sst xmlns="http://schemas.openxmlformats.org/spreadsheetml/2006/main" count="228" uniqueCount="115">
  <si>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</si>
  <si>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</si>
  <si>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</si>
  <si>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</si>
  <si>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</si>
  <si>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</si>
  <si>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</si>
  <si>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</si>
  <si>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</si>
  <si>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</si>
  <si>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</si>
  <si>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</si>
  <si>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</si>
  <si>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</si>
  <si>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</si>
  <si>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</si>
  <si>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</si>
  <si>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</si>
  <si>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</si>
  <si>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</si>
  <si>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</si>
  <si>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</si>
  <si>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</si>
  <si>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</si>
  <si>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</si>
  <si>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</si>
  <si>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</si>
  <si>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</si>
  <si>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</si>
  <si>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</si>
  <si>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</si>
  <si>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</si>
  <si>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</si>
  <si>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</si>
  <si>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</si>
  <si>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</si>
  <si>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</si>
  <si>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</si>
  <si>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</si>
  <si>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</si>
  <si>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</si>
  <si>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</si>
  <si>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</si>
  <si>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</si>
  <si>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</si>
  <si>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</si>
  <si>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</si>
  <si>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</si>
  <si>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</si>
  <si>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</si>
  <si>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</si>
  <si>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</si>
  <si>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</si>
  <si>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</si>
  <si>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</si>
  <si>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</si>
  <si>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</si>
  <si>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</si>
  <si>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</si>
  <si>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</si>
  <si>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</si>
  <si>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</si>
  <si>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</si>
  <si>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</si>
  <si>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</si>
  <si>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</si>
  <si>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</si>
  <si>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</si>
  <si>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</si>
  <si>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</si>
  <si>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</si>
  <si>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</si>
  <si>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</si>
  <si>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</si>
  <si>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</si>
  <si>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</si>
  <si>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</si>
  <si>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</si>
  <si>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</si>
  <si>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</si>
  <si>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</si>
  <si>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</si>
  <si>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</si>
  <si>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</si>
  <si>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</si>
  <si>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</si>
  <si>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</si>
  <si>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</si>
  <si>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</si>
  <si>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</si>
  <si>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</si>
  <si>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</si>
  <si>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</si>
  <si>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</si>
  <si>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</si>
  <si>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</si>
  <si>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</si>
  <si>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</si>
  <si>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</si>
  <si>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</si>
  <si>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</si>
  <si>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</si>
  <si>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</si>
  <si>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</si>
  <si>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</si>
  <si>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</si>
  <si>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</si>
  <si>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</si>
  <si>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</si>
  <si>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</si>
  <si>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</si>
  <si>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</si>
  <si>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平成22年度に策定した石狩市水道施設更新計画（令和２年10月改訂）や石狩市水道事業経営戦略に基づき、市内各地域の老朽化施設の更新を計画的に実施していくこととしている。
　有形固定資産減価償却率は、老朽化の進展により年々上昇しているが、類似団体よりは低い状況である。また、管路経年化率は平成30年度から類似団体を下回るとともに低下してきている。
　今後も、石狩市水道施設更新計画に基づき、計画的に施設の更新を実施していくことが必要である。</t>
    <rPh sb="24" eb="26">
      <t>レイワ</t>
    </rPh>
    <rPh sb="99" eb="102">
      <t>ロウキュウカ</t>
    </rPh>
    <rPh sb="103" eb="105">
      <t>シンテン</t>
    </rPh>
    <rPh sb="108" eb="110">
      <t>ネンネン</t>
    </rPh>
    <rPh sb="110" eb="112">
      <t>ジョウショウ</t>
    </rPh>
    <rPh sb="118" eb="120">
      <t>ルイジ</t>
    </rPh>
    <rPh sb="120" eb="122">
      <t>ダンタイ</t>
    </rPh>
    <rPh sb="125" eb="126">
      <t>ヒク</t>
    </rPh>
    <rPh sb="127" eb="129">
      <t>ジョウキョウ</t>
    </rPh>
    <rPh sb="143" eb="145">
      <t>ヘイセイ</t>
    </rPh>
    <rPh sb="147" eb="149">
      <t>ネンド</t>
    </rPh>
    <rPh sb="156" eb="158">
      <t>シタマワ</t>
    </rPh>
    <rPh sb="163" eb="165">
      <t>テイカ</t>
    </rPh>
    <rPh sb="174" eb="176">
      <t>コンゴ</t>
    </rPh>
    <rPh sb="178" eb="181">
      <t>イシカリシ</t>
    </rPh>
    <rPh sb="181" eb="183">
      <t>スイドウ</t>
    </rPh>
    <rPh sb="183" eb="185">
      <t>シセツ</t>
    </rPh>
    <rPh sb="185" eb="187">
      <t>コウシン</t>
    </rPh>
    <rPh sb="187" eb="189">
      <t>ケイカク</t>
    </rPh>
    <rPh sb="190" eb="191">
      <t>モト</t>
    </rPh>
    <rPh sb="194" eb="197">
      <t>ケイカクテキ</t>
    </rPh>
    <rPh sb="198" eb="200">
      <t>シセツ</t>
    </rPh>
    <rPh sb="201" eb="203">
      <t>コウシン</t>
    </rPh>
    <rPh sb="204" eb="206">
      <t>ジッシ</t>
    </rPh>
    <rPh sb="213" eb="215">
      <t>ヒツヨウ</t>
    </rPh>
    <phoneticPr fontId="4"/>
  </si>
  <si>
    <t>　経常収支比率は、類似団体より低いものの100％を上回り累積欠損金もない。また、流動比率も上昇してきており、現時点での経営状態は比較的良好である。
　企業債残高対給水収益比率は、類似団体より高いものの減少を続けており、計画的に更新事業を実施し、企業債の発行を抑制している効果がみられる。
　地理的に送水に必要な配水場などの施設が多いこと、配水管の布設延長に対する住宅密度が低いことなどの要因により事業費が割高となっており、給水原価が類似団体の2倍程度であり、料金回収率も類似団体より低く100％も下回っていて、一般会計繰入金（繰出基準内）により経営の安定が保たれている。
　また有収率は、横ばい傾向ではあるが類似団体より低く、管路の更新を実施するとともに、漏水調査等の対策を継続する必要がある。</t>
    <rPh sb="1" eb="3">
      <t>ケイジョウ</t>
    </rPh>
    <rPh sb="3" eb="5">
      <t>シュウシ</t>
    </rPh>
    <rPh sb="5" eb="7">
      <t>ヒリツ</t>
    </rPh>
    <rPh sb="9" eb="11">
      <t>ルイジ</t>
    </rPh>
    <rPh sb="11" eb="13">
      <t>ダンタイ</t>
    </rPh>
    <rPh sb="15" eb="16">
      <t>ヒク</t>
    </rPh>
    <rPh sb="25" eb="27">
      <t>ウワマワ</t>
    </rPh>
    <rPh sb="28" eb="30">
      <t>ルイセキ</t>
    </rPh>
    <rPh sb="30" eb="32">
      <t>ケッソン</t>
    </rPh>
    <rPh sb="32" eb="33">
      <t>キン</t>
    </rPh>
    <rPh sb="40" eb="42">
      <t>リュウドウ</t>
    </rPh>
    <rPh sb="42" eb="44">
      <t>ヒリツ</t>
    </rPh>
    <rPh sb="45" eb="47">
      <t>ジョウショウ</t>
    </rPh>
    <rPh sb="54" eb="57">
      <t>ゲンジテン</t>
    </rPh>
    <rPh sb="59" eb="61">
      <t>ケイエイ</t>
    </rPh>
    <rPh sb="61" eb="63">
      <t>ジョウタイ</t>
    </rPh>
    <rPh sb="64" eb="67">
      <t>ヒカクテキ</t>
    </rPh>
    <rPh sb="67" eb="69">
      <t>リョウコウ</t>
    </rPh>
    <rPh sb="75" eb="77">
      <t>キギョウ</t>
    </rPh>
    <rPh sb="77" eb="78">
      <t>サイ</t>
    </rPh>
    <rPh sb="78" eb="80">
      <t>ザンダカ</t>
    </rPh>
    <rPh sb="80" eb="81">
      <t>タイ</t>
    </rPh>
    <rPh sb="81" eb="83">
      <t>キュウスイ</t>
    </rPh>
    <rPh sb="83" eb="85">
      <t>シュウエキ</t>
    </rPh>
    <rPh sb="85" eb="87">
      <t>ヒリツ</t>
    </rPh>
    <rPh sb="89" eb="91">
      <t>ルイジ</t>
    </rPh>
    <rPh sb="91" eb="93">
      <t>ダンタイ</t>
    </rPh>
    <rPh sb="95" eb="96">
      <t>タカ</t>
    </rPh>
    <rPh sb="100" eb="102">
      <t>ゲンショウ</t>
    </rPh>
    <rPh sb="103" eb="104">
      <t>ツヅ</t>
    </rPh>
    <rPh sb="109" eb="112">
      <t>ケイカクテキ</t>
    </rPh>
    <rPh sb="113" eb="115">
      <t>コウシン</t>
    </rPh>
    <rPh sb="115" eb="117">
      <t>ジギョウ</t>
    </rPh>
    <rPh sb="118" eb="120">
      <t>ジッシ</t>
    </rPh>
    <rPh sb="122" eb="124">
      <t>キギョウ</t>
    </rPh>
    <rPh sb="124" eb="125">
      <t>サイ</t>
    </rPh>
    <rPh sb="126" eb="128">
      <t>ハッコウ</t>
    </rPh>
    <rPh sb="129" eb="131">
      <t>ヨクセイ</t>
    </rPh>
    <rPh sb="135" eb="137">
      <t>コウカ</t>
    </rPh>
    <rPh sb="211" eb="213">
      <t>キュウスイ</t>
    </rPh>
    <rPh sb="213" eb="215">
      <t>ゲンカ</t>
    </rPh>
    <rPh sb="216" eb="218">
      <t>ルイジ</t>
    </rPh>
    <rPh sb="218" eb="220">
      <t>ダンタイ</t>
    </rPh>
    <rPh sb="222" eb="223">
      <t>バイ</t>
    </rPh>
    <rPh sb="223" eb="225">
      <t>テイド</t>
    </rPh>
    <rPh sb="229" eb="231">
      <t>リョウキン</t>
    </rPh>
    <rPh sb="231" eb="233">
      <t>カイシュウ</t>
    </rPh>
    <rPh sb="233" eb="234">
      <t>リツ</t>
    </rPh>
    <rPh sb="235" eb="237">
      <t>ルイジ</t>
    </rPh>
    <rPh sb="237" eb="239">
      <t>ダンタイ</t>
    </rPh>
    <rPh sb="241" eb="242">
      <t>ヒク</t>
    </rPh>
    <rPh sb="248" eb="250">
      <t>シタマワ</t>
    </rPh>
    <rPh sb="255" eb="257">
      <t>イッパン</t>
    </rPh>
    <rPh sb="257" eb="259">
      <t>カイケイ</t>
    </rPh>
    <rPh sb="259" eb="261">
      <t>クリイレ</t>
    </rPh>
    <rPh sb="261" eb="262">
      <t>キン</t>
    </rPh>
    <rPh sb="263" eb="265">
      <t>クリダ</t>
    </rPh>
    <rPh sb="265" eb="267">
      <t>キジュン</t>
    </rPh>
    <rPh sb="267" eb="268">
      <t>ナイ</t>
    </rPh>
    <rPh sb="272" eb="274">
      <t>ケイエイ</t>
    </rPh>
    <rPh sb="275" eb="277">
      <t>アンテイ</t>
    </rPh>
    <rPh sb="278" eb="279">
      <t>タモ</t>
    </rPh>
    <rPh sb="289" eb="292">
      <t>ユウシュウリツ</t>
    </rPh>
    <rPh sb="294" eb="295">
      <t>ヨコ</t>
    </rPh>
    <rPh sb="297" eb="299">
      <t>ケイコウ</t>
    </rPh>
    <rPh sb="304" eb="306">
      <t>ルイジ</t>
    </rPh>
    <rPh sb="306" eb="308">
      <t>ダンタイ</t>
    </rPh>
    <rPh sb="310" eb="311">
      <t>ヒク</t>
    </rPh>
    <rPh sb="313" eb="315">
      <t>カンロ</t>
    </rPh>
    <rPh sb="316" eb="318">
      <t>コウシン</t>
    </rPh>
    <rPh sb="319" eb="321">
      <t>ジッシ</t>
    </rPh>
    <rPh sb="328" eb="330">
      <t>ロウスイ</t>
    </rPh>
    <rPh sb="330" eb="332">
      <t>チョウサ</t>
    </rPh>
    <rPh sb="332" eb="333">
      <t>トウ</t>
    </rPh>
    <rPh sb="334" eb="336">
      <t>タイサク</t>
    </rPh>
    <rPh sb="337" eb="339">
      <t>ケイゾク</t>
    </rPh>
    <rPh sb="341" eb="343">
      <t>ヒツヨウ</t>
    </rPh>
    <phoneticPr fontId="4"/>
  </si>
  <si>
    <t>　経営状況の厳しさから平成25年３月使用分から16.7％の料金値上げを実施したが、その後の経営状況が安定しており、市民が利用しやすい水道とするため、令和３年３月使用分からの従量料金の見直しを行い、実質の値下げを実施している。
　給水人口の横ばい傾向や石狩湾新港地域の順調な企業活動に伴う使用水量の増加により、市全体の水需要としては微増傾向にあり、給水収益は堅調に推移するものと予測されるが、水道施設の老朽化による更新や耐震化に要する費用の増加等に加え、一般会計繰入金の減少が見込まれることから、中長期的には、経営状況は厳しさを増していくと想定される。
　今後も、石狩市水道事業経営戦略を定期的に見直し、計画的な経営を行い将来にわたり健全な運営を図る。</t>
    <rPh sb="1" eb="3">
      <t>ケイエイ</t>
    </rPh>
    <rPh sb="3" eb="5">
      <t>ジョウキョウ</t>
    </rPh>
    <rPh sb="6" eb="7">
      <t>キビ</t>
    </rPh>
    <rPh sb="43" eb="44">
      <t>ゴ</t>
    </rPh>
    <rPh sb="45" eb="47">
      <t>ケイエイ</t>
    </rPh>
    <rPh sb="47" eb="49">
      <t>ジョウキョウ</t>
    </rPh>
    <rPh sb="50" eb="52">
      <t>アンテイ</t>
    </rPh>
    <rPh sb="57" eb="59">
      <t>シミン</t>
    </rPh>
    <rPh sb="60" eb="62">
      <t>リヨウ</t>
    </rPh>
    <rPh sb="66" eb="68">
      <t>スイドウ</t>
    </rPh>
    <rPh sb="74" eb="76">
      <t>レイワ</t>
    </rPh>
    <rPh sb="77" eb="78">
      <t>ネン</t>
    </rPh>
    <rPh sb="79" eb="80">
      <t>ガツ</t>
    </rPh>
    <rPh sb="80" eb="82">
      <t>シヨウ</t>
    </rPh>
    <rPh sb="82" eb="83">
      <t>ブン</t>
    </rPh>
    <rPh sb="86" eb="88">
      <t>ジュウリョウ</t>
    </rPh>
    <rPh sb="88" eb="90">
      <t>リョウキン</t>
    </rPh>
    <rPh sb="91" eb="93">
      <t>ミナオ</t>
    </rPh>
    <rPh sb="95" eb="96">
      <t>オコナ</t>
    </rPh>
    <rPh sb="98" eb="100">
      <t>ジッシツ</t>
    </rPh>
    <rPh sb="101" eb="103">
      <t>ネサ</t>
    </rPh>
    <rPh sb="105" eb="107">
      <t>ジッシ</t>
    </rPh>
    <rPh sb="138" eb="140">
      <t>カツドウ</t>
    </rPh>
    <rPh sb="173" eb="175">
      <t>キュウスイ</t>
    </rPh>
    <rPh sb="175" eb="177">
      <t>シュウエキ</t>
    </rPh>
    <rPh sb="178" eb="180">
      <t>ケンチョウ</t>
    </rPh>
    <rPh sb="209" eb="212">
      <t>タイシンカ</t>
    </rPh>
    <rPh sb="219" eb="221">
      <t>ゾウカ</t>
    </rPh>
    <rPh sb="221" eb="222">
      <t>トウ</t>
    </rPh>
    <rPh sb="223" eb="224">
      <t>クワ</t>
    </rPh>
    <rPh sb="226" eb="228">
      <t>イッパン</t>
    </rPh>
    <rPh sb="228" eb="230">
      <t>カイケイ</t>
    </rPh>
    <rPh sb="230" eb="232">
      <t>クリイレ</t>
    </rPh>
    <rPh sb="232" eb="233">
      <t>キン</t>
    </rPh>
    <rPh sb="234" eb="236">
      <t>ゲンショウ</t>
    </rPh>
    <rPh sb="237" eb="239">
      <t>ミコ</t>
    </rPh>
    <rPh sb="247" eb="248">
      <t>チュウ</t>
    </rPh>
    <rPh sb="248" eb="250">
      <t>チョウキ</t>
    </rPh>
    <rPh sb="250" eb="251">
      <t>テキ</t>
    </rPh>
    <rPh sb="256" eb="258">
      <t>ジョウキョウ</t>
    </rPh>
    <rPh sb="259" eb="260">
      <t>キビ</t>
    </rPh>
    <rPh sb="263" eb="264">
      <t>マ</t>
    </rPh>
    <rPh sb="269" eb="271">
      <t>ソウテイ</t>
    </rPh>
    <rPh sb="277" eb="279">
      <t>コンゴ</t>
    </rPh>
    <rPh sb="281" eb="284">
      <t>イシカリシ</t>
    </rPh>
    <rPh sb="284" eb="286">
      <t>スイドウ</t>
    </rPh>
    <rPh sb="286" eb="288">
      <t>ジギョウ</t>
    </rPh>
    <rPh sb="288" eb="290">
      <t>ケイエイ</t>
    </rPh>
    <rPh sb="290" eb="292">
      <t>センリャク</t>
    </rPh>
    <rPh sb="293" eb="296">
      <t>テイキテキ</t>
    </rPh>
    <rPh sb="297" eb="299">
      <t>ミナオ</t>
    </rPh>
    <rPh sb="301" eb="304">
      <t>ケイカクテキ</t>
    </rPh>
    <rPh sb="305" eb="307">
      <t>ケイエイ</t>
    </rPh>
    <rPh sb="308" eb="309">
      <t>オコナ</t>
    </rPh>
    <rPh sb="319" eb="321">
      <t>ウンエイ</t>
    </rPh>
    <rPh sb="322" eb="3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</si>
</sst>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0.64</c:v>
                </c:pt>
                <c:pt idx="2">
                  <c:v>0.67</c:v>
                </c:pt>
                <c:pt idx="3">
                  <c:v>0.48</c:v>
                </c:pt>
                <c:pt idx="4">
                  <c:v>0.45</c:v>
                </c:pt>
              </c:numCache>
            </c:numRef>
          </c:val>
          <c:extLst>
            <c:ext xmlns:c16="http://schemas.microsoft.com/office/drawing/2014/chart" uri="{C3380CC4-5D6E-409C-BE32-E72D297353CC}">
              <c16:uniqueId val="{00000000-B492-497F-AA7B-072324F755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492-497F-AA7B-072324F755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65.459999999999994</c:v>
                </c:pt>
                <c:pt idx="1">
                  <c:v>65.08</c:v>
                </c:pt>
                <c:pt idx="2">
                  <c:v>65.040000000000006</c:v>
                </c:pt>
                <c:pt idx="3">
                  <c:v>65.53</c:v>
                </c:pt>
                <c:pt idx="4">
                  <c:v>66.52</c:v>
                </c:pt>
              </c:numCache>
            </c:numRef>
          </c:val>
          <c:extLst>
            <c:ext xmlns:c16="http://schemas.microsoft.com/office/drawing/2014/chart" uri="{C3380CC4-5D6E-409C-BE32-E72D297353CC}">
              <c16:uniqueId val="{00000000-5DBF-48BC-AEB0-63DB87CEC8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DBF-48BC-AEB0-63DB87CEC8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86.23</c:v>
                </c:pt>
                <c:pt idx="1">
                  <c:v>86.97</c:v>
                </c:pt>
                <c:pt idx="2">
                  <c:v>86.68</c:v>
                </c:pt>
                <c:pt idx="3">
                  <c:v>86.75</c:v>
                </c:pt>
                <c:pt idx="4">
                  <c:v>87.01</c:v>
                </c:pt>
              </c:numCache>
            </c:numRef>
          </c:val>
          <c:extLst>
            <c:ext xmlns:c16="http://schemas.microsoft.com/office/drawing/2014/chart" uri="{C3380CC4-5D6E-409C-BE32-E72D297353CC}">
              <c16:uniqueId val="{00000000-E637-490B-B4BC-42BBF00A4A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637-490B-B4BC-42BBF00A4A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109.19</c:v>
                </c:pt>
                <c:pt idx="1">
                  <c:v>110.6</c:v>
                </c:pt>
                <c:pt idx="2">
                  <c:v>109.68</c:v>
                </c:pt>
                <c:pt idx="3">
                  <c:v>106.37</c:v>
                </c:pt>
                <c:pt idx="4">
                  <c:v>106.61</c:v>
                </c:pt>
              </c:numCache>
            </c:numRef>
          </c:val>
          <c:extLst>
            <c:ext xmlns:c16="http://schemas.microsoft.com/office/drawing/2014/chart" uri="{C3380CC4-5D6E-409C-BE32-E72D297353CC}">
              <c16:uniqueId val="{00000000-2862-4D83-9604-BEC33D8884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862-4D83-9604-BEC33D8884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43.95</c:v>
                </c:pt>
                <c:pt idx="1">
                  <c:v>45.54</c:v>
                </c:pt>
                <c:pt idx="2">
                  <c:v>46.41</c:v>
                </c:pt>
                <c:pt idx="3">
                  <c:v>47.89</c:v>
                </c:pt>
                <c:pt idx="4">
                  <c:v>48.28</c:v>
                </c:pt>
              </c:numCache>
            </c:numRef>
          </c:val>
          <c:extLst>
            <c:ext xmlns:c16="http://schemas.microsoft.com/office/drawing/2014/chart" uri="{C3380CC4-5D6E-409C-BE32-E72D297353CC}">
              <c16:uniqueId val="{00000000-C931-45C0-98AD-76459CAE08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931-45C0-98AD-76459CAE08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13.44</c:v>
                </c:pt>
                <c:pt idx="1">
                  <c:v>16.75</c:v>
                </c:pt>
                <c:pt idx="2">
                  <c:v>15.5</c:v>
                </c:pt>
                <c:pt idx="3">
                  <c:v>15.26</c:v>
                </c:pt>
                <c:pt idx="4">
                  <c:v>14.74</c:v>
                </c:pt>
              </c:numCache>
            </c:numRef>
          </c:val>
          <c:extLst>
            <c:ext xmlns:c16="http://schemas.microsoft.com/office/drawing/2014/chart" uri="{C3380CC4-5D6E-409C-BE32-E72D297353CC}">
              <c16:uniqueId val="{00000000-83CE-430D-9400-A0458ED4C7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3CE-430D-9400-A0458ED4C7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A-44F7-9A0B-12070BAB00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43A-44F7-9A0B-12070BAB00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186.53</c:v>
                </c:pt>
                <c:pt idx="1">
                  <c:v>203.58</c:v>
                </c:pt>
                <c:pt idx="2">
                  <c:v>218.12</c:v>
                </c:pt>
                <c:pt idx="3">
                  <c:v>233.47</c:v>
                </c:pt>
                <c:pt idx="4">
                  <c:v>234.57</c:v>
                </c:pt>
              </c:numCache>
            </c:numRef>
          </c:val>
          <c:extLst>
            <c:ext xmlns:c16="http://schemas.microsoft.com/office/drawing/2014/chart" uri="{C3380CC4-5D6E-409C-BE32-E72D297353CC}">
              <c16:uniqueId val="{00000000-9B8A-4EB4-9B25-E6BC6EEB3C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B8A-4EB4-9B25-E6BC6EEB3C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477.18</c:v>
                </c:pt>
                <c:pt idx="1">
                  <c:v>462.87</c:v>
                </c:pt>
                <c:pt idx="2">
                  <c:v>452.25</c:v>
                </c:pt>
                <c:pt idx="3">
                  <c:v>434.14</c:v>
                </c:pt>
                <c:pt idx="4">
                  <c:v>419.44</c:v>
                </c:pt>
              </c:numCache>
            </c:numRef>
          </c:val>
          <c:extLst>
            <c:ext xmlns:c16="http://schemas.microsoft.com/office/drawing/2014/chart" uri="{C3380CC4-5D6E-409C-BE32-E72D297353CC}">
              <c16:uniqueId val="{00000000-F5C6-4B18-BC72-1208687A2B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5C6-4B18-BC72-1208687A2B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83.89</c:v>
                </c:pt>
                <c:pt idx="1">
                  <c:v>84.9</c:v>
                </c:pt>
                <c:pt idx="2">
                  <c:v>85.33</c:v>
                </c:pt>
                <c:pt idx="3">
                  <c:v>84.87</c:v>
                </c:pt>
                <c:pt idx="4">
                  <c:v>85.56</c:v>
                </c:pt>
              </c:numCache>
            </c:numRef>
          </c:val>
          <c:extLst>
            <c:ext xmlns:c16="http://schemas.microsoft.com/office/drawing/2014/chart" uri="{C3380CC4-5D6E-409C-BE32-E72D297353CC}">
              <c16:uniqueId val="{00000000-2FF5-46F2-890A-071C0590AE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FF5-46F2-890A-071C0590AE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334.97</c:v>
                </c:pt>
                <c:pt idx="1">
                  <c:v>331</c:v>
                </c:pt>
                <c:pt idx="2">
                  <c:v>330.15</c:v>
                </c:pt>
                <c:pt idx="3">
                  <c:v>332.32</c:v>
                </c:pt>
                <c:pt idx="4">
                  <c:v>328.11</c:v>
                </c:pt>
              </c:numCache>
            </c:numRef>
          </c:val>
          <c:extLst>
            <c:ext xmlns:c16="http://schemas.microsoft.com/office/drawing/2014/chart" uri="{C3380CC4-5D6E-409C-BE32-E72D297353CC}">
              <c16:uniqueId val="{00000000-D3D2-48A2-95AB-CC79A8492E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3D2-48A2-95AB-CC79A8492E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石狩市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58282</v>
      </c>
      <c r="AM8" s="61"/>
      <c r="AN8" s="61"/>
      <c r="AO8" s="61"/>
      <c r="AP8" s="61"/>
      <c r="AQ8" s="61"/>
      <c r="AR8" s="61"/>
      <c r="AS8" s="61"/>
      <c r="AT8" s="52">
        <f>データ!$S$6</f>
        <v>722.42</v>
      </c>
      <c r="AU8" s="53"/>
      <c r="AV8" s="53"/>
      <c r="AW8" s="53"/>
      <c r="AX8" s="53"/>
      <c r="AY8" s="53"/>
      <c r="AZ8" s="53"/>
      <c r="BA8" s="53"/>
      <c r="BB8" s="54">
        <f>データ!$T$6</f>
        <v>80.680000000000007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59.14</v>
      </c>
      <c r="J10" s="53"/>
      <c r="K10" s="53"/>
      <c r="L10" s="53"/>
      <c r="M10" s="53"/>
      <c r="N10" s="53"/>
      <c r="O10" s="64"/>
      <c r="P10" s="54">
        <f>データ!$P$6</f>
        <v>99.63</v>
      </c>
      <c r="Q10" s="54"/>
      <c r="R10" s="54"/>
      <c r="S10" s="54"/>
      <c r="T10" s="54"/>
      <c r="U10" s="54"/>
      <c r="V10" s="54"/>
      <c r="W10" s="61">
        <f>データ!$Q$6</f>
        <v>4503</v>
      </c>
      <c r="X10" s="61"/>
      <c r="Y10" s="61"/>
      <c r="Z10" s="61"/>
      <c r="AA10" s="61"/>
      <c r="AB10" s="61"/>
      <c r="AC10" s="61"/>
      <c r="AD10" s="2"/>
      <c r="AE10" s="2"/>
      <c r="AF10" s="2"/>
      <c r="AG10" s="2"/>
      <c r="AH10" s="4"/>
      <c r="AI10" s="4"/>
      <c r="AJ10" s="4"/>
      <c r="AK10" s="4"/>
      <c r="AL10" s="61">
        <f>データ!$U$6</f>
        <v>58000</v>
      </c>
      <c r="AM10" s="61"/>
      <c r="AN10" s="61"/>
      <c r="AO10" s="61"/>
      <c r="AP10" s="61"/>
      <c r="AQ10" s="61"/>
      <c r="AR10" s="61"/>
      <c r="AS10" s="61"/>
      <c r="AT10" s="52">
        <f>データ!$V$6</f>
        <v>212.16</v>
      </c>
      <c r="AU10" s="53"/>
      <c r="AV10" s="53"/>
      <c r="AW10" s="53"/>
      <c r="AX10" s="53"/>
      <c r="AY10" s="53"/>
      <c r="AZ10" s="53"/>
      <c r="BA10" s="53"/>
      <c r="BB10" s="54">
        <f>データ!$W$6</f>
        <v>273.38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aOylOYHeURA6XPOVZP1pT2fC80u9BKPvrHQqZmEm+re6yxC60lenyTmBj83ij+xeqUkI+qTFt6gIqj6Zd2jjg==" saltValue="LQkrDVZVDmEqqeVqS32Ka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12351</v>
      </c>
      <c r="D6" s="34">
        <f t="shared" si="3"/>
        <v>46</v>
      </c>
      <c r="E6" s="34">
        <f t="shared" si="3"/>
        <v>1</v>
      </c>
      <c r="F6" s="34">
        <f t="shared" si="3"/>
        <v>0</v>
      </c>
      <c r="G6" s="34">
        <f t="shared" si="3"/>
        <v>1</v>
      </c>
      <c r="H6" s="34" t="str">
        <f t="shared" si="3"/>
        <v>北海道　石狩市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59.14</v>
      </c>
      <c r="P6" s="35">
        <f t="shared" si="3"/>
        <v>99.63</v>
      </c>
      <c r="Q6" s="35">
        <f t="shared" si="3"/>
        <v>4503</v>
      </c>
      <c r="R6" s="35">
        <f t="shared" si="3"/>
        <v>58282</v>
      </c>
      <c r="S6" s="35">
        <f t="shared" si="3"/>
        <v>722.42</v>
      </c>
      <c r="T6" s="35">
        <f t="shared" si="3"/>
        <v>80.680000000000007</v>
      </c>
      <c r="U6" s="35">
        <f t="shared" si="3"/>
        <v>58000</v>
      </c>
      <c r="V6" s="35">
        <f t="shared" si="3"/>
        <v>212.16</v>
      </c>
      <c r="W6" s="35">
        <f t="shared" si="3"/>
        <v>273.38</v>
      </c>
      <c r="X6" s="36">
        <f>IF(X7="",NA(),X7)</f>
        <v>109.19</v>
      </c>
      <c r="Y6" s="36">
        <f t="shared" ref="Y6:AG6" si="4">IF(Y7="",NA(),Y7)</f>
        <v>110.6</v>
      </c>
      <c r="Z6" s="36">
        <f t="shared" si="4"/>
        <v>109.68</v>
      </c>
      <c r="AA6" s="36">
        <f t="shared" si="4"/>
        <v>106.37</v>
      </c>
      <c r="AB6" s="36">
        <f t="shared" si="4"/>
        <v>106.61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186.53</v>
      </c>
      <c r="AU6" s="36">
        <f t="shared" ref="AU6:BC6" si="6">IF(AU7="",NA(),AU7)</f>
        <v>203.58</v>
      </c>
      <c r="AV6" s="36">
        <f t="shared" si="6"/>
        <v>218.12</v>
      </c>
      <c r="AW6" s="36">
        <f t="shared" si="6"/>
        <v>233.47</v>
      </c>
      <c r="AX6" s="36">
        <f t="shared" si="6"/>
        <v>234.57</v>
      </c>
      <c r="AY6" s="36">
        <f t="shared" si="6"/>
        <v>357.82</v>
      </c>
      <c r="AZ6" s="36">
        <f t="shared" si="6"/>
        <v>355.5</v>
      </c>
      <c r="BA6" s="36">
        <f t="shared" si="6"/>
        <v>349.83</v>
      </c>
      <c r="BB6" s="36">
        <f t="shared" si="6"/>
        <v>360.86</v>
      </c>
      <c r="BC6" s="36">
        <f t="shared" si="6"/>
        <v>350.79</v>
      </c>
      <c r="BD6" s="35" t="str">
        <f>IF(BD7="","",IF(BD7="-","【-】","【"&amp;SUBSTITUTE(TEXT(BD7,"#,##0.00"),"-","△")&amp;"】"))</f>
        <v>【260.31】</v>
      </c>
      <c r="BE6" s="36">
        <f>IF(BE7="",NA(),BE7)</f>
        <v>477.18</v>
      </c>
      <c r="BF6" s="36">
        <f t="shared" ref="BF6:BN6" si="7">IF(BF7="",NA(),BF7)</f>
        <v>462.87</v>
      </c>
      <c r="BG6" s="36">
        <f t="shared" si="7"/>
        <v>452.25</v>
      </c>
      <c r="BH6" s="36">
        <f t="shared" si="7"/>
        <v>434.14</v>
      </c>
      <c r="BI6" s="36">
        <f t="shared" si="7"/>
        <v>419.44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83.89</v>
      </c>
      <c r="BQ6" s="36">
        <f t="shared" ref="BQ6:BY6" si="8">IF(BQ7="",NA(),BQ7)</f>
        <v>84.9</v>
      </c>
      <c r="BR6" s="36">
        <f t="shared" si="8"/>
        <v>85.33</v>
      </c>
      <c r="BS6" s="36">
        <f t="shared" si="8"/>
        <v>84.87</v>
      </c>
      <c r="BT6" s="36">
        <f t="shared" si="8"/>
        <v>85.56</v>
      </c>
      <c r="BU6" s="36">
        <f t="shared" si="8"/>
        <v>106.01</v>
      </c>
      <c r="BV6" s="36">
        <f t="shared" si="8"/>
        <v>104.57</v>
      </c>
      <c r="BW6" s="36">
        <f t="shared" si="8"/>
        <v>103.54</v>
      </c>
      <c r="BX6" s="36">
        <f t="shared" si="8"/>
        <v>103.32</v>
      </c>
      <c r="BY6" s="36">
        <f t="shared" si="8"/>
        <v>100.85</v>
      </c>
      <c r="BZ6" s="35" t="str">
        <f>IF(BZ7="","",IF(BZ7="-","【-】","【"&amp;SUBSTITUTE(TEXT(BZ7,"#,##0.00"),"-","△")&amp;"】"))</f>
        <v>【100.05】</v>
      </c>
      <c r="CA6" s="36">
        <f>IF(CA7="",NA(),CA7)</f>
        <v>334.97</v>
      </c>
      <c r="CB6" s="36">
        <f t="shared" ref="CB6:CJ6" si="9">IF(CB7="",NA(),CB7)</f>
        <v>331</v>
      </c>
      <c r="CC6" s="36">
        <f t="shared" si="9"/>
        <v>330.15</v>
      </c>
      <c r="CD6" s="36">
        <f t="shared" si="9"/>
        <v>332.32</v>
      </c>
      <c r="CE6" s="36">
        <f t="shared" si="9"/>
        <v>328.11</v>
      </c>
      <c r="CF6" s="36">
        <f t="shared" si="9"/>
        <v>162.24</v>
      </c>
      <c r="CG6" s="36">
        <f t="shared" si="9"/>
        <v>165.47</v>
      </c>
      <c r="CH6" s="36">
        <f t="shared" si="9"/>
        <v>167.46</v>
      </c>
      <c r="CI6" s="36">
        <f t="shared" si="9"/>
        <v>168.56</v>
      </c>
      <c r="CJ6" s="36">
        <f t="shared" si="9"/>
        <v>167.1</v>
      </c>
      <c r="CK6" s="35" t="str">
        <f>IF(CK7="","",IF(CK7="-","【-】","【"&amp;SUBSTITUTE(TEXT(CK7,"#,##0.00"),"-","△")&amp;"】"))</f>
        <v>【166.40】</v>
      </c>
      <c r="CL6" s="36">
        <f>IF(CL7="",NA(),CL7)</f>
        <v>65.459999999999994</v>
      </c>
      <c r="CM6" s="36">
        <f t="shared" ref="CM6:CU6" si="10">IF(CM7="",NA(),CM7)</f>
        <v>65.08</v>
      </c>
      <c r="CN6" s="36">
        <f t="shared" si="10"/>
        <v>65.040000000000006</v>
      </c>
      <c r="CO6" s="36">
        <f t="shared" si="10"/>
        <v>65.53</v>
      </c>
      <c r="CP6" s="36">
        <f t="shared" si="10"/>
        <v>66.52</v>
      </c>
      <c r="CQ6" s="36">
        <f t="shared" si="10"/>
        <v>59.11</v>
      </c>
      <c r="CR6" s="36">
        <f t="shared" si="10"/>
        <v>59.74</v>
      </c>
      <c r="CS6" s="36">
        <f t="shared" si="10"/>
        <v>59.46</v>
      </c>
      <c r="CT6" s="36">
        <f t="shared" si="10"/>
        <v>59.51</v>
      </c>
      <c r="CU6" s="36">
        <f t="shared" si="10"/>
        <v>59.91</v>
      </c>
      <c r="CV6" s="35" t="str">
        <f>IF(CV7="","",IF(CV7="-","【-】","【"&amp;SUBSTITUTE(TEXT(CV7,"#,##0.00"),"-","△")&amp;"】"))</f>
        <v>【60.69】</v>
      </c>
      <c r="CW6" s="36">
        <f>IF(CW7="",NA(),CW7)</f>
        <v>86.23</v>
      </c>
      <c r="CX6" s="36">
        <f t="shared" ref="CX6:DF6" si="11">IF(CX7="",NA(),CX7)</f>
        <v>86.97</v>
      </c>
      <c r="CY6" s="36">
        <f t="shared" si="11"/>
        <v>86.68</v>
      </c>
      <c r="CZ6" s="36">
        <f t="shared" si="11"/>
        <v>86.75</v>
      </c>
      <c r="DA6" s="36">
        <f t="shared" si="11"/>
        <v>87.01</v>
      </c>
      <c r="DB6" s="36">
        <f t="shared" si="11"/>
        <v>87.91</v>
      </c>
      <c r="DC6" s="36">
        <f t="shared" si="11"/>
        <v>87.28</v>
      </c>
      <c r="DD6" s="36">
        <f t="shared" si="11"/>
        <v>87.41</v>
      </c>
      <c r="DE6" s="36">
        <f t="shared" si="11"/>
        <v>87.08</v>
      </c>
      <c r="DF6" s="36">
        <f t="shared" si="11"/>
        <v>87.26</v>
      </c>
      <c r="DG6" s="35" t="str">
        <f>IF(DG7="","",IF(DG7="-","【-】","【"&amp;SUBSTITUTE(TEXT(DG7,"#,##0.00"),"-","△")&amp;"】"))</f>
        <v>【89.82】</v>
      </c>
      <c r="DH6" s="36">
        <f>IF(DH7="",NA(),DH7)</f>
        <v>43.95</v>
      </c>
      <c r="DI6" s="36">
        <f t="shared" ref="DI6:DQ6" si="12">IF(DI7="",NA(),DI7)</f>
        <v>45.54</v>
      </c>
      <c r="DJ6" s="36">
        <f t="shared" si="12"/>
        <v>46.41</v>
      </c>
      <c r="DK6" s="36">
        <f t="shared" si="12"/>
        <v>47.89</v>
      </c>
      <c r="DL6" s="36">
        <f t="shared" si="12"/>
        <v>48.28</v>
      </c>
      <c r="DM6" s="36">
        <f t="shared" si="12"/>
        <v>46.88</v>
      </c>
      <c r="DN6" s="36">
        <f t="shared" si="12"/>
        <v>46.94</v>
      </c>
      <c r="DO6" s="36">
        <f t="shared" si="12"/>
        <v>47.62</v>
      </c>
      <c r="DP6" s="36">
        <f t="shared" si="12"/>
        <v>48.55</v>
      </c>
      <c r="DQ6" s="36">
        <f t="shared" si="12"/>
        <v>49.2</v>
      </c>
      <c r="DR6" s="35" t="str">
        <f>IF(DR7="","",IF(DR7="-","【-】","【"&amp;SUBSTITUTE(TEXT(DR7,"#,##0.00"),"-","△")&amp;"】"))</f>
        <v>【50.19】</v>
      </c>
      <c r="DS6" s="36">
        <f>IF(DS7="",NA(),DS7)</f>
        <v>13.44</v>
      </c>
      <c r="DT6" s="36">
        <f t="shared" ref="DT6:EB6" si="13">IF(DT7="",NA(),DT7)</f>
        <v>16.75</v>
      </c>
      <c r="DU6" s="36">
        <f t="shared" si="13"/>
        <v>15.5</v>
      </c>
      <c r="DV6" s="36">
        <f t="shared" si="13"/>
        <v>15.26</v>
      </c>
      <c r="DW6" s="36">
        <f t="shared" si="13"/>
        <v>14.74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0.74</v>
      </c>
      <c r="EE6" s="36">
        <f t="shared" ref="EE6:EM6" si="14">IF(EE7="",NA(),EE7)</f>
        <v>0.64</v>
      </c>
      <c r="EF6" s="36">
        <f t="shared" si="14"/>
        <v>0.67</v>
      </c>
      <c r="EG6" s="36">
        <f t="shared" si="14"/>
        <v>0.48</v>
      </c>
      <c r="EH6" s="36">
        <f t="shared" si="14"/>
        <v>0.45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12351</v>
      </c>
      <c r="D7" s="38">
        <v>46</v>
      </c>
      <c r="E7" s="38">
        <v>1</v>
      </c>
      <c r="F7" s="38">
        <v>0</v>
      </c>
      <c r="G7" s="38">
        <v>1</v>
      </c>
      <c r="H7" s="38" t="s">
        <v>93</v>
      </c>
      <c r="I7" s="38" t="s">
        <v>94</v>
      </c>
      <c r="J7" s="38" t="s">
        <v>95</v>
      </c>
      <c r="K7" s="38" t="s">
        <v>96</v>
      </c>
      <c r="L7" s="38" t="s">
        <v>97</v>
      </c>
      <c r="M7" s="38" t="s">
        <v>98</v>
      </c>
      <c r="N7" s="39" t="s">
        <v>99</v>
      </c>
      <c r="O7" s="39">
        <v>59.14</v>
      </c>
      <c r="P7" s="39">
        <v>99.63</v>
      </c>
      <c r="Q7" s="39">
        <v>4503</v>
      </c>
      <c r="R7" s="39">
        <v>58282</v>
      </c>
      <c r="S7" s="39">
        <v>722.42</v>
      </c>
      <c r="T7" s="39">
        <v>80.680000000000007</v>
      </c>
      <c r="U7" s="39">
        <v>58000</v>
      </c>
      <c r="V7" s="39">
        <v>212.16</v>
      </c>
      <c r="W7" s="39">
        <v>273.38</v>
      </c>
      <c r="X7" s="39">
        <v>109.19</v>
      </c>
      <c r="Y7" s="39">
        <v>110.6</v>
      </c>
      <c r="Z7" s="39">
        <v>109.68</v>
      </c>
      <c r="AA7" s="39">
        <v>106.37</v>
      </c>
      <c r="AB7" s="39">
        <v>106.61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186.53</v>
      </c>
      <c r="AU7" s="39">
        <v>203.58</v>
      </c>
      <c r="AV7" s="39">
        <v>218.12</v>
      </c>
      <c r="AW7" s="39">
        <v>233.47</v>
      </c>
      <c r="AX7" s="39">
        <v>234.57</v>
      </c>
      <c r="AY7" s="39">
        <v>357.82</v>
      </c>
      <c r="AZ7" s="39">
        <v>355.5</v>
      </c>
      <c r="BA7" s="39">
        <v>349.83</v>
      </c>
      <c r="BB7" s="39">
        <v>360.86</v>
      </c>
      <c r="BC7" s="39">
        <v>350.79</v>
      </c>
      <c r="BD7" s="39">
        <v>260.31</v>
      </c>
      <c r="BE7" s="39">
        <v>477.18</v>
      </c>
      <c r="BF7" s="39">
        <v>462.87</v>
      </c>
      <c r="BG7" s="39">
        <v>452.25</v>
      </c>
      <c r="BH7" s="39">
        <v>434.14</v>
      </c>
      <c r="BI7" s="39">
        <v>419.44</v>
      </c>
      <c r="BJ7" s="39">
        <v>307.45999999999998</v>
      </c>
      <c r="BK7" s="39">
        <v>312.58</v>
      </c>
      <c r="BL7" s="39">
        <v>314.87</v>
      </c>
      <c r="BM7" s="39">
        <v>309.27999999999997</v>
      </c>
      <c r="BN7" s="39">
        <v>322.92</v>
      </c>
      <c r="BO7" s="39">
        <v>275.67</v>
      </c>
      <c r="BP7" s="39">
        <v>83.89</v>
      </c>
      <c r="BQ7" s="39">
        <v>84.9</v>
      </c>
      <c r="BR7" s="39">
        <v>85.33</v>
      </c>
      <c r="BS7" s="39">
        <v>84.87</v>
      </c>
      <c r="BT7" s="39">
        <v>85.56</v>
      </c>
      <c r="BU7" s="39">
        <v>106.01</v>
      </c>
      <c r="BV7" s="39">
        <v>104.57</v>
      </c>
      <c r="BW7" s="39">
        <v>103.54</v>
      </c>
      <c r="BX7" s="39">
        <v>103.32</v>
      </c>
      <c r="BY7" s="39">
        <v>100.85</v>
      </c>
      <c r="BZ7" s="39">
        <v>100.05</v>
      </c>
      <c r="CA7" s="39">
        <v>334.97</v>
      </c>
      <c r="CB7" s="39">
        <v>331</v>
      </c>
      <c r="CC7" s="39">
        <v>330.15</v>
      </c>
      <c r="CD7" s="39">
        <v>332.32</v>
      </c>
      <c r="CE7" s="39">
        <v>328.11</v>
      </c>
      <c r="CF7" s="39">
        <v>162.24</v>
      </c>
      <c r="CG7" s="39">
        <v>165.47</v>
      </c>
      <c r="CH7" s="39">
        <v>167.46</v>
      </c>
      <c r="CI7" s="39">
        <v>168.56</v>
      </c>
      <c r="CJ7" s="39">
        <v>167.1</v>
      </c>
      <c r="CK7" s="39">
        <v>166.4</v>
      </c>
      <c r="CL7" s="39">
        <v>65.459999999999994</v>
      </c>
      <c r="CM7" s="39">
        <v>65.08</v>
      </c>
      <c r="CN7" s="39">
        <v>65.040000000000006</v>
      </c>
      <c r="CO7" s="39">
        <v>65.53</v>
      </c>
      <c r="CP7" s="39">
        <v>66.52</v>
      </c>
      <c r="CQ7" s="39">
        <v>59.11</v>
      </c>
      <c r="CR7" s="39">
        <v>59.74</v>
      </c>
      <c r="CS7" s="39">
        <v>59.46</v>
      </c>
      <c r="CT7" s="39">
        <v>59.51</v>
      </c>
      <c r="CU7" s="39">
        <v>59.91</v>
      </c>
      <c r="CV7" s="39">
        <v>60.69</v>
      </c>
      <c r="CW7" s="39">
        <v>86.23</v>
      </c>
      <c r="CX7" s="39">
        <v>86.97</v>
      </c>
      <c r="CY7" s="39">
        <v>86.68</v>
      </c>
      <c r="CZ7" s="39">
        <v>86.75</v>
      </c>
      <c r="DA7" s="39">
        <v>87.01</v>
      </c>
      <c r="DB7" s="39">
        <v>87.91</v>
      </c>
      <c r="DC7" s="39">
        <v>87.28</v>
      </c>
      <c r="DD7" s="39">
        <v>87.41</v>
      </c>
      <c r="DE7" s="39">
        <v>87.08</v>
      </c>
      <c r="DF7" s="39">
        <v>87.26</v>
      </c>
      <c r="DG7" s="39">
        <v>89.82</v>
      </c>
      <c r="DH7" s="39">
        <v>43.95</v>
      </c>
      <c r="DI7" s="39">
        <v>45.54</v>
      </c>
      <c r="DJ7" s="39">
        <v>46.41</v>
      </c>
      <c r="DK7" s="39">
        <v>47.89</v>
      </c>
      <c r="DL7" s="39">
        <v>48.28</v>
      </c>
      <c r="DM7" s="39">
        <v>46.88</v>
      </c>
      <c r="DN7" s="39">
        <v>46.94</v>
      </c>
      <c r="DO7" s="39">
        <v>47.62</v>
      </c>
      <c r="DP7" s="39">
        <v>48.55</v>
      </c>
      <c r="DQ7" s="39">
        <v>49.2</v>
      </c>
      <c r="DR7" s="39">
        <v>50.19</v>
      </c>
      <c r="DS7" s="39">
        <v>13.44</v>
      </c>
      <c r="DT7" s="39">
        <v>16.75</v>
      </c>
      <c r="DU7" s="39">
        <v>15.5</v>
      </c>
      <c r="DV7" s="39">
        <v>15.26</v>
      </c>
      <c r="DW7" s="39">
        <v>14.74</v>
      </c>
      <c r="DX7" s="39">
        <v>13.39</v>
      </c>
      <c r="DY7" s="39">
        <v>14.48</v>
      </c>
      <c r="DZ7" s="39">
        <v>16.27</v>
      </c>
      <c r="EA7" s="39">
        <v>17.11</v>
      </c>
      <c r="EB7" s="39">
        <v>18.329999999999998</v>
      </c>
      <c r="EC7" s="39">
        <v>20.63</v>
      </c>
      <c r="ED7" s="39">
        <v>0.74</v>
      </c>
      <c r="EE7" s="39">
        <v>0.64</v>
      </c>
      <c r="EF7" s="39">
        <v>0.67</v>
      </c>
      <c r="EG7" s="39">
        <v>0.48</v>
      </c>
      <c r="EH7" s="39">
        <v>0.45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2022-01-17T04:33:03Z</cp:lastPrinted>
  <dcterms:created xsi:type="dcterms:W3CDTF">2021-12-03T06:41:29Z</dcterms:created>
  <dcterms:modified xsi:type="dcterms:W3CDTF">2022-01-17T06:20:56Z</dcterms:modified>
  <cp:category/>
</cp:coreProperties>
</file>